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620" yWindow="1980" windowWidth="24800" windowHeight="16360" tabRatio="500"/>
  </bookViews>
  <sheets>
    <sheet name="Foglio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3" i="1"/>
  <c r="F4"/>
  <c r="F5"/>
  <c r="F6"/>
  <c r="F7"/>
  <c r="F8"/>
  <c r="F10"/>
  <c r="F11"/>
  <c r="F12"/>
  <c r="F13"/>
  <c r="F14"/>
  <c r="F16"/>
  <c r="F17"/>
  <c r="F18"/>
  <c r="F21"/>
  <c r="F22"/>
  <c r="F23"/>
  <c r="F24"/>
  <c r="F25"/>
  <c r="F26"/>
  <c r="F27"/>
  <c r="F28"/>
  <c r="F30"/>
  <c r="F31"/>
  <c r="AJ31"/>
  <c r="AD31"/>
  <c r="AC31"/>
  <c r="J31"/>
  <c r="AJ30"/>
  <c r="AC30"/>
  <c r="J30"/>
  <c r="AJ29"/>
  <c r="AC29"/>
  <c r="J29"/>
  <c r="AJ28"/>
  <c r="AD28"/>
  <c r="AC28"/>
  <c r="J28"/>
  <c r="AJ27"/>
  <c r="AD27"/>
  <c r="AC27"/>
  <c r="J27"/>
  <c r="AJ26"/>
  <c r="AD26"/>
  <c r="AC26"/>
  <c r="J26"/>
  <c r="AJ25"/>
  <c r="AD25"/>
  <c r="AC25"/>
  <c r="J25"/>
  <c r="AJ24"/>
  <c r="AC24"/>
  <c r="J24"/>
  <c r="AJ23"/>
  <c r="AD23"/>
  <c r="AC23"/>
  <c r="J23"/>
  <c r="AJ22"/>
  <c r="AD22"/>
  <c r="AC22"/>
  <c r="J22"/>
  <c r="AJ21"/>
  <c r="AD21"/>
  <c r="AC21"/>
  <c r="J21"/>
  <c r="AJ20"/>
  <c r="AD20"/>
  <c r="AC20"/>
  <c r="J20"/>
  <c r="AJ19"/>
  <c r="AD19"/>
  <c r="AC19"/>
  <c r="J19"/>
  <c r="AJ18"/>
  <c r="AD18"/>
  <c r="AC18"/>
  <c r="J18"/>
  <c r="AJ17"/>
  <c r="AD17"/>
  <c r="AC17"/>
  <c r="J17"/>
  <c r="AJ16"/>
  <c r="AC16"/>
  <c r="J16"/>
  <c r="AJ15"/>
  <c r="AD15"/>
  <c r="AC15"/>
  <c r="J15"/>
  <c r="AJ14"/>
  <c r="AD14"/>
  <c r="AC14"/>
  <c r="J14"/>
  <c r="AJ13"/>
  <c r="AD13"/>
  <c r="AC13"/>
  <c r="J13"/>
  <c r="AJ12"/>
  <c r="AD12"/>
  <c r="AC12"/>
  <c r="J12"/>
  <c r="AJ11"/>
  <c r="AC11"/>
  <c r="J11"/>
  <c r="AJ10"/>
  <c r="AD10"/>
  <c r="AC10"/>
  <c r="J10"/>
  <c r="AJ9"/>
  <c r="AD9"/>
  <c r="AC9"/>
  <c r="J9"/>
  <c r="AJ8"/>
  <c r="AD8"/>
  <c r="AC8"/>
  <c r="J8"/>
  <c r="AJ7"/>
  <c r="AC7"/>
  <c r="J7"/>
  <c r="AJ6"/>
  <c r="AD6"/>
  <c r="AC6"/>
  <c r="J6"/>
  <c r="AJ5"/>
  <c r="AD5"/>
  <c r="AC5"/>
  <c r="J5"/>
  <c r="AJ4"/>
  <c r="AD4"/>
  <c r="AC4"/>
  <c r="J4"/>
  <c r="AJ3"/>
  <c r="AD3"/>
  <c r="AC3"/>
  <c r="J3"/>
</calcChain>
</file>

<file path=xl/sharedStrings.xml><?xml version="1.0" encoding="utf-8"?>
<sst xmlns="http://schemas.openxmlformats.org/spreadsheetml/2006/main" count="170" uniqueCount="119">
  <si>
    <t>microg ml</t>
    <phoneticPr fontId="2" type="noConversion"/>
  </si>
  <si>
    <t>ng ml</t>
    <phoneticPr fontId="2" type="noConversion"/>
  </si>
  <si>
    <t>pg ml</t>
    <phoneticPr fontId="2" type="noConversion"/>
  </si>
  <si>
    <t>pg ml</t>
    <phoneticPr fontId="2" type="noConversion"/>
  </si>
  <si>
    <t>30-120</t>
    <phoneticPr fontId="2" type="noConversion"/>
  </si>
  <si>
    <t>FB01</t>
  </si>
  <si>
    <t>SI</t>
  </si>
  <si>
    <t>nr</t>
  </si>
  <si>
    <t>D12, L4</t>
    <phoneticPr fontId="2" type="noConversion"/>
  </si>
  <si>
    <t>MT02</t>
  </si>
  <si>
    <t>NO</t>
  </si>
  <si>
    <t>D6, L4</t>
    <phoneticPr fontId="2" type="noConversion"/>
  </si>
  <si>
    <t>EP03</t>
  </si>
  <si>
    <t>D8</t>
    <phoneticPr fontId="2" type="noConversion"/>
  </si>
  <si>
    <t>LS04</t>
  </si>
  <si>
    <t>MT06</t>
  </si>
  <si>
    <t>cammina spesso</t>
  </si>
  <si>
    <t>D5, D6, D7, D8</t>
    <phoneticPr fontId="2" type="noConversion"/>
  </si>
  <si>
    <t>LL07</t>
  </si>
  <si>
    <t>RR08</t>
  </si>
  <si>
    <t>D12</t>
    <phoneticPr fontId="2" type="noConversion"/>
  </si>
  <si>
    <t>PD09</t>
  </si>
  <si>
    <t>POLSO</t>
    <phoneticPr fontId="2" type="noConversion"/>
  </si>
  <si>
    <t>EG10</t>
  </si>
  <si>
    <t>GB11</t>
  </si>
  <si>
    <t>WC12</t>
  </si>
  <si>
    <t>POLSO DX SIN</t>
    <phoneticPr fontId="2" type="noConversion"/>
  </si>
  <si>
    <t>GC13</t>
  </si>
  <si>
    <t>GD14</t>
  </si>
  <si>
    <t>NO</t>
    <phoneticPr fontId="2" type="noConversion"/>
  </si>
  <si>
    <t>RDN15</t>
  </si>
  <si>
    <t>1.15h camminata/die</t>
  </si>
  <si>
    <t>ID16</t>
  </si>
  <si>
    <t>D8, OMERO</t>
    <phoneticPr fontId="2" type="noConversion"/>
  </si>
  <si>
    <t>MB17</t>
  </si>
  <si>
    <t>camminata</t>
  </si>
  <si>
    <t>AD18</t>
  </si>
  <si>
    <t>D8, D9, D10, D11, L3</t>
    <phoneticPr fontId="2" type="noConversion"/>
  </si>
  <si>
    <t>PB19</t>
  </si>
  <si>
    <t>camminata 2 volte a settimana</t>
  </si>
  <si>
    <t>FEMORE</t>
    <phoneticPr fontId="2" type="noConversion"/>
  </si>
  <si>
    <t>AM20</t>
  </si>
  <si>
    <t>camminata ogni giorno</t>
  </si>
  <si>
    <t>MA22</t>
  </si>
  <si>
    <t>camminata 1/w</t>
  </si>
  <si>
    <t>L3, L4</t>
    <phoneticPr fontId="2" type="noConversion"/>
  </si>
  <si>
    <t>FF23</t>
  </si>
  <si>
    <t>D11, D12, FEMORE</t>
    <phoneticPr fontId="2" type="noConversion"/>
  </si>
  <si>
    <t>CE24</t>
  </si>
  <si>
    <t>D12, L2</t>
    <phoneticPr fontId="2" type="noConversion"/>
  </si>
  <si>
    <t>PF25</t>
  </si>
  <si>
    <t>2km/die camminata</t>
  </si>
  <si>
    <t>CA26</t>
  </si>
  <si>
    <t xml:space="preserve">GM27 </t>
  </si>
  <si>
    <t>TC28</t>
  </si>
  <si>
    <t>GF29</t>
  </si>
  <si>
    <t>1km/die</t>
  </si>
  <si>
    <t>GC30</t>
  </si>
  <si>
    <t>CD31</t>
  </si>
  <si>
    <t>7.5 km/w</t>
  </si>
  <si>
    <t>SOGGETTO</t>
  </si>
  <si>
    <t>FRATTURE</t>
    <phoneticPr fontId="2" type="noConversion"/>
  </si>
  <si>
    <t>ASMMI</t>
  </si>
  <si>
    <r>
      <t>AREA mm</t>
    </r>
    <r>
      <rPr>
        <i/>
        <vertAlign val="superscript"/>
        <sz val="11"/>
        <color indexed="23"/>
        <rFont val="Calibri"/>
        <family val="2"/>
      </rPr>
      <t>2</t>
    </r>
  </si>
  <si>
    <t>FI (%) rispetto all'areain mm2</t>
  </si>
  <si>
    <r>
      <t>FI in mm</t>
    </r>
    <r>
      <rPr>
        <i/>
        <vertAlign val="superscript"/>
        <sz val="11"/>
        <color indexed="23"/>
        <rFont val="Calibri"/>
        <family val="2"/>
      </rPr>
      <t>2</t>
    </r>
  </si>
  <si>
    <t>OAKA</t>
  </si>
  <si>
    <t>OAKM</t>
  </si>
  <si>
    <t xml:space="preserve">ETA' </t>
  </si>
  <si>
    <t>ASM/BMI</t>
    <phoneticPr fontId="2" type="noConversion"/>
  </si>
  <si>
    <t>BMI</t>
  </si>
  <si>
    <t>FAT TOT (g)</t>
  </si>
  <si>
    <t>Fat TOT %</t>
  </si>
  <si>
    <t>T-SCORE</t>
  </si>
  <si>
    <t>BMD LA</t>
    <phoneticPr fontId="2" type="noConversion"/>
  </si>
  <si>
    <t>FAT LA</t>
    <phoneticPr fontId="2" type="noConversion"/>
  </si>
  <si>
    <t>LEAN LA</t>
    <phoneticPr fontId="2" type="noConversion"/>
  </si>
  <si>
    <t>BMD RA</t>
    <phoneticPr fontId="2" type="noConversion"/>
  </si>
  <si>
    <t>FAT RA</t>
    <phoneticPr fontId="2" type="noConversion"/>
  </si>
  <si>
    <t>LEAN RA</t>
    <phoneticPr fontId="2" type="noConversion"/>
  </si>
  <si>
    <t>BMD LL</t>
    <phoneticPr fontId="2" type="noConversion"/>
  </si>
  <si>
    <t>FAT LL</t>
    <phoneticPr fontId="2" type="noConversion"/>
  </si>
  <si>
    <t>LEAN LL</t>
    <phoneticPr fontId="2" type="noConversion"/>
  </si>
  <si>
    <t>BMD RL</t>
    <phoneticPr fontId="2" type="noConversion"/>
  </si>
  <si>
    <t>FAT RL</t>
    <phoneticPr fontId="2" type="noConversion"/>
  </si>
  <si>
    <t>LEAN RL</t>
    <phoneticPr fontId="2" type="noConversion"/>
  </si>
  <si>
    <t>TRUNK FAT</t>
    <phoneticPr fontId="2" type="noConversion"/>
  </si>
  <si>
    <t>TRUNK LEAN</t>
    <phoneticPr fontId="2" type="noConversion"/>
  </si>
  <si>
    <t>lean RL+LL</t>
    <phoneticPr fontId="2" type="noConversion"/>
  </si>
  <si>
    <t>FAT RL+LL</t>
    <phoneticPr fontId="2" type="noConversion"/>
  </si>
  <si>
    <t>ATTIVITA' FISICA NEGLI ULTIMI 6 MESI</t>
  </si>
  <si>
    <t>ATTIVITA' FISICA (h/w)</t>
  </si>
  <si>
    <t>CAMMINO</t>
  </si>
  <si>
    <t>cadute negli ultimi 6 mesi</t>
  </si>
  <si>
    <t>ucOC/cOC</t>
    <phoneticPr fontId="2" type="noConversion"/>
  </si>
  <si>
    <t>Osteocalcina Carbossilata</t>
  </si>
  <si>
    <t>Osteocalcina Decarbossilata</t>
  </si>
  <si>
    <t>CTX-I</t>
  </si>
  <si>
    <t>adiponectin</t>
    <phoneticPr fontId="2" type="noConversion"/>
  </si>
  <si>
    <t>liocalin-2</t>
    <phoneticPr fontId="2" type="noConversion"/>
  </si>
  <si>
    <t>resistin</t>
    <phoneticPr fontId="2" type="noConversion"/>
  </si>
  <si>
    <t>PAI-1</t>
    <phoneticPr fontId="2" type="noConversion"/>
  </si>
  <si>
    <t>adipsin</t>
    <phoneticPr fontId="2" type="noConversion"/>
  </si>
  <si>
    <t>leptin</t>
    <phoneticPr fontId="2" type="noConversion"/>
  </si>
  <si>
    <t>NGF</t>
    <phoneticPr fontId="2" type="noConversion"/>
  </si>
  <si>
    <t>IL-8</t>
    <phoneticPr fontId="2" type="noConversion"/>
  </si>
  <si>
    <t>MCP-1</t>
    <phoneticPr fontId="2" type="noConversion"/>
  </si>
  <si>
    <t>TNF-a</t>
    <phoneticPr fontId="2" type="noConversion"/>
  </si>
  <si>
    <t>creatininemia</t>
  </si>
  <si>
    <t>fosforo</t>
    <phoneticPr fontId="0" type="noConversion"/>
  </si>
  <si>
    <t xml:space="preserve">PTH </t>
  </si>
  <si>
    <t>calcemia</t>
  </si>
  <si>
    <t>fosfatasi alcalina</t>
  </si>
  <si>
    <t>25 OH vitamina D</t>
  </si>
  <si>
    <t>CTX</t>
    <phoneticPr fontId="0" type="noConversion"/>
  </si>
  <si>
    <t>fratture</t>
    <phoneticPr fontId="0" type="noConversion"/>
  </si>
  <si>
    <t>neck</t>
    <phoneticPr fontId="2" type="noConversion"/>
  </si>
  <si>
    <t>total</t>
    <phoneticPr fontId="2" type="noConversion"/>
  </si>
  <si>
    <t>L1-L4</t>
    <phoneticPr fontId="2" type="noConversion"/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</si>
</sst>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"/>
    <numFmt numFmtId="166" formatCode="0.000"/>
  </numFmts>
  <fonts count="9">
    <font>
      <sz val="10"/>
      <name val="Verdana"/>
    </font>
    <font>
      <sz val="10"/>
      <name val="Verdana"/>
    </font>
    <font>
      <sz val="8"/>
      <name val="Verdana"/>
    </font>
    <font>
      <i/>
      <sz val="11"/>
      <color indexed="23"/>
      <name val="Calibri"/>
      <family val="2"/>
    </font>
    <font>
      <i/>
      <vertAlign val="superscript"/>
      <sz val="11"/>
      <color indexed="23"/>
      <name val="Calibri"/>
      <family val="2"/>
    </font>
    <font>
      <i/>
      <sz val="11"/>
      <color indexed="10"/>
      <name val="Calibri"/>
      <family val="2"/>
    </font>
    <font>
      <sz val="11"/>
      <color indexed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3" fillId="0" borderId="0" xfId="2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2" applyNumberFormat="1" applyFill="1" applyAlignment="1">
      <alignment horizontal="center"/>
    </xf>
    <xf numFmtId="2" fontId="3" fillId="0" borderId="0" xfId="2" applyNumberFormat="1" applyFont="1" applyAlignment="1">
      <alignment horizontal="center"/>
    </xf>
    <xf numFmtId="0" fontId="5" fillId="0" borderId="0" xfId="2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2" applyAlignment="1">
      <alignment horizontal="center" vertical="center"/>
    </xf>
    <xf numFmtId="165" fontId="3" fillId="0" borderId="0" xfId="2" applyNumberFormat="1" applyFont="1" applyAlignment="1">
      <alignment horizontal="center"/>
    </xf>
    <xf numFmtId="0" fontId="3" fillId="2" borderId="0" xfId="2" applyFill="1" applyAlignment="1">
      <alignment horizontal="center"/>
    </xf>
    <xf numFmtId="0" fontId="3" fillId="0" borderId="0" xfId="2" applyFill="1" applyAlignment="1">
      <alignment horizontal="center"/>
    </xf>
    <xf numFmtId="2" fontId="3" fillId="0" borderId="0" xfId="2" applyNumberForma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9" fontId="0" fillId="0" borderId="0" xfId="1" applyFont="1" applyBorder="1" applyAlignment="1">
      <alignment horizontal="center"/>
    </xf>
    <xf numFmtId="166" fontId="0" fillId="0" borderId="0" xfId="1" applyNumberFormat="1" applyFont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9" fontId="6" fillId="0" borderId="0" xfId="1" applyFont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9" fontId="0" fillId="0" borderId="0" xfId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9" fontId="0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NumberFormat="1" applyFill="1" applyAlignment="1">
      <alignment horizontal="center"/>
    </xf>
    <xf numFmtId="164" fontId="0" fillId="0" borderId="0" xfId="1" applyNumberFormat="1" applyFont="1" applyAlignment="1">
      <alignment horizontal="center"/>
    </xf>
  </cellXfs>
  <cellStyles count="3">
    <cellStyle name="Normale" xfId="0" builtinId="0"/>
    <cellStyle name="Percentuale" xfId="1" builtinId="5"/>
    <cellStyle name="Testo descrittivo" xfId="2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G33"/>
  <sheetViews>
    <sheetView tabSelected="1" workbookViewId="0">
      <selection activeCell="H16" sqref="H16"/>
    </sheetView>
  </sheetViews>
  <sheetFormatPr baseColWidth="10" defaultColWidth="7.5703125" defaultRowHeight="13"/>
  <cols>
    <col min="1" max="1" width="8.140625" style="17" bestFit="1" customWidth="1"/>
    <col min="2" max="2" width="7.5703125" style="26" bestFit="1" customWidth="1"/>
    <col min="3" max="3" width="5.85546875" style="46" bestFit="1" customWidth="1"/>
    <col min="4" max="4" width="10" style="17" bestFit="1" customWidth="1"/>
    <col min="5" max="5" width="19.85546875" style="17" bestFit="1" customWidth="1"/>
    <col min="6" max="6" width="8" style="17" bestFit="1" customWidth="1"/>
    <col min="7" max="9" width="5.28515625" style="17" bestFit="1" customWidth="1"/>
    <col min="10" max="10" width="7.28515625" style="23" bestFit="1" customWidth="1"/>
    <col min="11" max="11" width="5.28515625" style="17" bestFit="1" customWidth="1"/>
    <col min="12" max="12" width="8.28515625" style="17" bestFit="1" customWidth="1"/>
    <col min="13" max="13" width="7.42578125" style="47" bestFit="1" customWidth="1"/>
    <col min="14" max="14" width="6.28515625" style="17" bestFit="1" customWidth="1"/>
    <col min="15" max="15" width="6.140625" style="17" bestFit="1" customWidth="1"/>
    <col min="16" max="17" width="7" style="17" bestFit="1" customWidth="1"/>
    <col min="18" max="18" width="6.42578125" style="17" bestFit="1" customWidth="1"/>
    <col min="19" max="20" width="7" style="17" bestFit="1" customWidth="1"/>
    <col min="21" max="21" width="6" style="17" bestFit="1" customWidth="1"/>
    <col min="22" max="23" width="7" style="17" bestFit="1" customWidth="1"/>
    <col min="24" max="24" width="6.140625" style="17" bestFit="1" customWidth="1"/>
    <col min="25" max="26" width="7" style="17" bestFit="1" customWidth="1"/>
    <col min="27" max="27" width="8" style="17" bestFit="1" customWidth="1"/>
    <col min="28" max="28" width="9.28515625" style="17" bestFit="1" customWidth="1"/>
    <col min="29" max="30" width="8" style="17" bestFit="1" customWidth="1"/>
    <col min="31" max="31" width="25" style="19" bestFit="1" customWidth="1"/>
    <col min="32" max="32" width="15.140625" style="17" bestFit="1" customWidth="1"/>
    <col min="33" max="33" width="23.5703125" style="17" bestFit="1" customWidth="1"/>
    <col min="34" max="34" width="17.42578125" style="17" bestFit="1" customWidth="1"/>
    <col min="35" max="35" width="3.5703125" style="27" customWidth="1"/>
    <col min="36" max="36" width="12" style="17" bestFit="1" customWidth="1"/>
    <col min="37" max="37" width="17.42578125" style="17" bestFit="1" customWidth="1"/>
    <col min="38" max="38" width="19" style="17" bestFit="1" customWidth="1"/>
    <col min="39" max="39" width="10" style="17" bestFit="1" customWidth="1"/>
    <col min="40" max="40" width="8.5703125" style="18" bestFit="1" customWidth="1"/>
    <col min="41" max="41" width="6.85546875" style="18" bestFit="1" customWidth="1"/>
    <col min="42" max="42" width="5.7109375" style="18" bestFit="1" customWidth="1"/>
    <col min="43" max="43" width="4.7109375" style="18" bestFit="1" customWidth="1"/>
    <col min="44" max="44" width="7.42578125" style="18" bestFit="1" customWidth="1"/>
    <col min="45" max="47" width="4.7109375" style="18" bestFit="1" customWidth="1"/>
    <col min="48" max="48" width="5.28515625" style="18" bestFit="1" customWidth="1"/>
    <col min="49" max="49" width="4.85546875" style="18" bestFit="1" customWidth="1"/>
    <col min="50" max="50" width="5" style="27" customWidth="1"/>
    <col min="51" max="51" width="9.85546875" style="17" bestFit="1" customWidth="1"/>
    <col min="52" max="52" width="5.5703125" style="17" bestFit="1" customWidth="1"/>
    <col min="53" max="53" width="5" style="17" customWidth="1"/>
    <col min="54" max="54" width="6.7109375" style="17" bestFit="1" customWidth="1"/>
    <col min="55" max="55" width="11.85546875" style="17" bestFit="1" customWidth="1"/>
    <col min="56" max="56" width="12.28515625" style="17" bestFit="1" customWidth="1"/>
    <col min="57" max="57" width="6" style="17" bestFit="1" customWidth="1"/>
    <col min="58" max="58" width="16.85546875" style="17" bestFit="1" customWidth="1"/>
    <col min="59" max="61" width="4.7109375" style="17" bestFit="1" customWidth="1"/>
    <col min="62" max="85" width="7.5703125" style="17"/>
  </cols>
  <sheetData>
    <row r="1" spans="1:61" ht="16">
      <c r="A1" s="1" t="s">
        <v>60</v>
      </c>
      <c r="B1" s="2" t="s">
        <v>61</v>
      </c>
      <c r="C1" s="3" t="s">
        <v>62</v>
      </c>
      <c r="D1" s="1" t="s">
        <v>63</v>
      </c>
      <c r="E1" s="1" t="s">
        <v>64</v>
      </c>
      <c r="F1" s="1" t="s">
        <v>65</v>
      </c>
      <c r="G1" s="1" t="s">
        <v>66</v>
      </c>
      <c r="H1" s="1" t="s">
        <v>67</v>
      </c>
      <c r="I1" s="1" t="s">
        <v>68</v>
      </c>
      <c r="J1" s="4" t="s">
        <v>69</v>
      </c>
      <c r="K1" s="1" t="s">
        <v>70</v>
      </c>
      <c r="L1" s="5" t="s">
        <v>71</v>
      </c>
      <c r="M1" s="6" t="s">
        <v>72</v>
      </c>
      <c r="N1" s="1" t="s">
        <v>73</v>
      </c>
      <c r="O1" s="7" t="s">
        <v>74</v>
      </c>
      <c r="P1" s="7" t="s">
        <v>75</v>
      </c>
      <c r="Q1" s="7" t="s">
        <v>76</v>
      </c>
      <c r="R1" s="7" t="s">
        <v>77</v>
      </c>
      <c r="S1" s="7" t="s">
        <v>78</v>
      </c>
      <c r="T1" s="7" t="s">
        <v>79</v>
      </c>
      <c r="U1" s="8" t="s">
        <v>80</v>
      </c>
      <c r="V1" s="8" t="s">
        <v>81</v>
      </c>
      <c r="W1" s="8" t="s">
        <v>82</v>
      </c>
      <c r="X1" s="8" t="s">
        <v>83</v>
      </c>
      <c r="Y1" s="8" t="s">
        <v>84</v>
      </c>
      <c r="Z1" s="8" t="s">
        <v>85</v>
      </c>
      <c r="AA1" s="8" t="s">
        <v>86</v>
      </c>
      <c r="AB1" s="8" t="s">
        <v>87</v>
      </c>
      <c r="AC1" s="8" t="s">
        <v>88</v>
      </c>
      <c r="AD1" s="8" t="s">
        <v>89</v>
      </c>
      <c r="AE1" s="9" t="s">
        <v>90</v>
      </c>
      <c r="AF1" s="1" t="s">
        <v>91</v>
      </c>
      <c r="AG1" s="1" t="s">
        <v>92</v>
      </c>
      <c r="AH1" s="7" t="s">
        <v>93</v>
      </c>
      <c r="AJ1" s="7" t="s">
        <v>94</v>
      </c>
      <c r="AK1" s="1" t="s">
        <v>95</v>
      </c>
      <c r="AL1" s="1" t="s">
        <v>96</v>
      </c>
      <c r="AM1" s="1" t="s">
        <v>97</v>
      </c>
      <c r="AN1" s="10" t="s">
        <v>98</v>
      </c>
      <c r="AO1" s="10" t="s">
        <v>99</v>
      </c>
      <c r="AP1" s="10" t="s">
        <v>100</v>
      </c>
      <c r="AQ1" s="10" t="s">
        <v>101</v>
      </c>
      <c r="AR1" s="10" t="s">
        <v>102</v>
      </c>
      <c r="AS1" s="10" t="s">
        <v>103</v>
      </c>
      <c r="AT1" s="10" t="s">
        <v>104</v>
      </c>
      <c r="AU1" s="10" t="s">
        <v>105</v>
      </c>
      <c r="AV1" s="10" t="s">
        <v>106</v>
      </c>
      <c r="AW1" s="10" t="s">
        <v>107</v>
      </c>
      <c r="AX1" s="11"/>
      <c r="AY1" s="1" t="s">
        <v>108</v>
      </c>
      <c r="AZ1" s="7" t="s">
        <v>109</v>
      </c>
      <c r="BA1" s="1" t="s">
        <v>110</v>
      </c>
      <c r="BB1" s="1" t="s">
        <v>111</v>
      </c>
      <c r="BC1" s="1" t="s">
        <v>112</v>
      </c>
      <c r="BD1" s="1" t="s">
        <v>113</v>
      </c>
      <c r="BE1" s="7" t="s">
        <v>114</v>
      </c>
      <c r="BF1" s="7" t="s">
        <v>115</v>
      </c>
      <c r="BG1" s="7" t="s">
        <v>116</v>
      </c>
      <c r="BH1" s="7" t="s">
        <v>117</v>
      </c>
      <c r="BI1" s="7" t="s">
        <v>118</v>
      </c>
    </row>
    <row r="2" spans="1:61" ht="14">
      <c r="A2" s="1"/>
      <c r="B2" s="12"/>
      <c r="C2" s="3"/>
      <c r="D2" s="1"/>
      <c r="E2" s="1"/>
      <c r="F2" s="1"/>
      <c r="G2" s="1"/>
      <c r="H2" s="1"/>
      <c r="I2" s="1"/>
      <c r="J2" s="13"/>
      <c r="K2" s="1"/>
      <c r="L2" s="5"/>
      <c r="M2" s="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9"/>
      <c r="AF2" s="1"/>
      <c r="AG2" s="1"/>
      <c r="AH2" s="7"/>
      <c r="AJ2" s="1"/>
      <c r="AK2" s="1"/>
      <c r="AL2" s="1"/>
      <c r="AM2" s="1"/>
      <c r="AN2" s="10" t="s">
        <v>0</v>
      </c>
      <c r="AO2" s="10" t="s">
        <v>1</v>
      </c>
      <c r="AP2" s="10" t="s">
        <v>1</v>
      </c>
      <c r="AQ2" s="10" t="s">
        <v>1</v>
      </c>
      <c r="AR2" s="10" t="s">
        <v>0</v>
      </c>
      <c r="AS2" s="10" t="s">
        <v>1</v>
      </c>
      <c r="AT2" s="10" t="s">
        <v>2</v>
      </c>
      <c r="AU2" s="10" t="s">
        <v>3</v>
      </c>
      <c r="AV2" s="10" t="s">
        <v>3</v>
      </c>
      <c r="AW2" s="10" t="s">
        <v>3</v>
      </c>
      <c r="AX2" s="11"/>
      <c r="AY2" s="1"/>
      <c r="AZ2" s="7"/>
      <c r="BA2" s="1"/>
      <c r="BB2" s="1"/>
      <c r="BC2" s="7" t="s">
        <v>4</v>
      </c>
      <c r="BD2" s="1"/>
      <c r="BE2" s="7"/>
      <c r="BF2" s="7"/>
      <c r="BG2" s="7"/>
      <c r="BH2" s="7"/>
      <c r="BI2" s="7"/>
    </row>
    <row r="3" spans="1:61" ht="14">
      <c r="A3" s="28" t="s">
        <v>5</v>
      </c>
      <c r="B3" s="14">
        <v>1</v>
      </c>
      <c r="C3" s="29">
        <v>5.9385420775215998</v>
      </c>
      <c r="D3" s="30">
        <v>8385.2170000000006</v>
      </c>
      <c r="E3" s="31">
        <v>0.11708208541293566</v>
      </c>
      <c r="F3" s="32">
        <f t="shared" ref="F3:F8" si="0">(D3*E3)</f>
        <v>981.75869300000022</v>
      </c>
      <c r="G3" s="16">
        <v>22</v>
      </c>
      <c r="H3" s="16">
        <v>23</v>
      </c>
      <c r="I3" s="16">
        <v>74</v>
      </c>
      <c r="J3" s="29">
        <f>(Q3+T3+W3+Z3)/(K3*1000)</f>
        <v>0.78125</v>
      </c>
      <c r="K3" s="33">
        <v>21.2</v>
      </c>
      <c r="L3" s="34">
        <v>10135.1</v>
      </c>
      <c r="M3" s="35">
        <v>0.20100000000000001</v>
      </c>
      <c r="N3" s="16">
        <v>-2.5</v>
      </c>
      <c r="O3" s="16">
        <v>0.64400000000000002</v>
      </c>
      <c r="P3" s="16">
        <v>444.5</v>
      </c>
      <c r="Q3" s="16">
        <v>1743</v>
      </c>
      <c r="R3" s="16">
        <v>0.66500000000000004</v>
      </c>
      <c r="S3" s="16">
        <v>392</v>
      </c>
      <c r="T3" s="16">
        <v>1814.2</v>
      </c>
      <c r="U3" s="16">
        <v>0.95699999999999996</v>
      </c>
      <c r="V3" s="16">
        <v>2660.3</v>
      </c>
      <c r="W3" s="16">
        <v>6236.5</v>
      </c>
      <c r="X3" s="16">
        <v>0.92</v>
      </c>
      <c r="Y3" s="16">
        <v>2567.9</v>
      </c>
      <c r="Z3" s="16">
        <v>6768.8</v>
      </c>
      <c r="AA3" s="16">
        <v>3337.8</v>
      </c>
      <c r="AB3" s="16">
        <v>19254.099999999999</v>
      </c>
      <c r="AC3" s="16">
        <f>Z3+W3</f>
        <v>13005.3</v>
      </c>
      <c r="AD3" s="16">
        <f>Y3+V3</f>
        <v>5228.2000000000007</v>
      </c>
      <c r="AE3" s="15" t="s">
        <v>6</v>
      </c>
      <c r="AF3" s="16">
        <v>3</v>
      </c>
      <c r="AG3" s="16" t="s">
        <v>7</v>
      </c>
      <c r="AH3" s="17">
        <v>0</v>
      </c>
      <c r="AJ3" s="17">
        <f>AL3/AK3</f>
        <v>0.45127768313458266</v>
      </c>
      <c r="AK3" s="17">
        <v>17.61</v>
      </c>
      <c r="AL3" s="17">
        <v>7.9470000000000001</v>
      </c>
      <c r="AM3" s="17">
        <v>0.51611300000000004</v>
      </c>
      <c r="AN3" s="18">
        <v>160</v>
      </c>
      <c r="AO3" s="18">
        <v>103</v>
      </c>
      <c r="AP3" s="18">
        <v>73.099999999999994</v>
      </c>
      <c r="AQ3" s="18">
        <v>11.2</v>
      </c>
      <c r="AR3" s="18">
        <v>3</v>
      </c>
      <c r="AS3" s="18">
        <v>2.1</v>
      </c>
      <c r="AT3" s="18">
        <v>5.0999999999999996</v>
      </c>
      <c r="AU3" s="18">
        <v>4.4000000000000004</v>
      </c>
      <c r="AV3" s="18">
        <v>32.799999999999997</v>
      </c>
      <c r="AW3" s="18">
        <v>2.4</v>
      </c>
      <c r="AY3" s="17">
        <v>0.6</v>
      </c>
      <c r="AZ3" s="17">
        <v>3.8</v>
      </c>
      <c r="BA3" s="17">
        <v>49</v>
      </c>
      <c r="BB3" s="17">
        <v>9.3000000000000007</v>
      </c>
      <c r="BC3" s="17">
        <v>113</v>
      </c>
      <c r="BD3" s="17">
        <v>29</v>
      </c>
      <c r="BE3" s="17">
        <v>0.68300000000000005</v>
      </c>
      <c r="BF3" s="17" t="s">
        <v>8</v>
      </c>
      <c r="BG3" s="17">
        <v>-2.5</v>
      </c>
      <c r="BH3" s="17">
        <v>-2.1</v>
      </c>
      <c r="BI3" s="17">
        <v>-1.5</v>
      </c>
    </row>
    <row r="4" spans="1:61" ht="14">
      <c r="A4" s="28" t="s">
        <v>9</v>
      </c>
      <c r="B4" s="16">
        <v>1</v>
      </c>
      <c r="C4" s="29">
        <v>6.0109374999999989</v>
      </c>
      <c r="D4" s="30">
        <v>8672.5040000000008</v>
      </c>
      <c r="E4" s="31">
        <v>0.14061253681750965</v>
      </c>
      <c r="F4" s="32">
        <f t="shared" si="0"/>
        <v>1219.4627879999998</v>
      </c>
      <c r="G4" s="16">
        <v>12</v>
      </c>
      <c r="H4" s="16">
        <v>14</v>
      </c>
      <c r="I4" s="16">
        <v>82</v>
      </c>
      <c r="J4" s="29">
        <f>(Q4+T4+W4+Z4)/(K4*1000)</f>
        <v>0.56367399267399276</v>
      </c>
      <c r="K4" s="18">
        <v>27.3</v>
      </c>
      <c r="L4" s="36">
        <v>32019</v>
      </c>
      <c r="M4" s="37">
        <v>0.45900000000000002</v>
      </c>
      <c r="N4" s="17">
        <v>-3</v>
      </c>
      <c r="O4" s="17">
        <v>0.57099999999999995</v>
      </c>
      <c r="P4" s="17">
        <v>2341.6999999999998</v>
      </c>
      <c r="Q4" s="17">
        <v>1879.4</v>
      </c>
      <c r="R4" s="17">
        <v>0.61099999999999999</v>
      </c>
      <c r="S4" s="17">
        <v>2654.6</v>
      </c>
      <c r="T4" s="17">
        <v>2101.8000000000002</v>
      </c>
      <c r="U4" s="17">
        <v>0.89800000000000002</v>
      </c>
      <c r="V4" s="17">
        <v>4074.3</v>
      </c>
      <c r="W4" s="17">
        <v>5773</v>
      </c>
      <c r="X4" s="17">
        <v>0.91200000000000003</v>
      </c>
      <c r="Y4" s="17">
        <v>4199.6000000000004</v>
      </c>
      <c r="Z4" s="17">
        <v>5634.1</v>
      </c>
      <c r="AA4" s="17">
        <v>17740</v>
      </c>
      <c r="AB4" s="17">
        <v>18053</v>
      </c>
      <c r="AC4" s="16">
        <f t="shared" ref="AC4:AC31" si="1">Z4+W4</f>
        <v>11407.1</v>
      </c>
      <c r="AD4" s="16">
        <f t="shared" ref="AD4:AD31" si="2">Y4+V4</f>
        <v>8273.9000000000015</v>
      </c>
      <c r="AE4" s="19" t="s">
        <v>10</v>
      </c>
      <c r="AF4" s="17">
        <v>0</v>
      </c>
      <c r="AG4" s="17" t="s">
        <v>7</v>
      </c>
      <c r="AH4" s="17">
        <v>0</v>
      </c>
      <c r="AJ4" s="17">
        <f t="shared" ref="AJ4:AJ31" si="3">AL4/AK4</f>
        <v>0.37373823781009408</v>
      </c>
      <c r="AK4" s="17">
        <v>11.69</v>
      </c>
      <c r="AL4" s="17">
        <v>4.3689999999999998</v>
      </c>
      <c r="AM4" s="17">
        <v>0.401202</v>
      </c>
      <c r="AN4" s="18">
        <v>46.9</v>
      </c>
      <c r="AO4" s="18">
        <v>68.599999999999994</v>
      </c>
      <c r="AP4" s="18">
        <v>18.8</v>
      </c>
      <c r="AQ4" s="18">
        <v>21.9</v>
      </c>
      <c r="AR4" s="18">
        <v>3.4</v>
      </c>
      <c r="AS4" s="18">
        <v>25.9</v>
      </c>
      <c r="AT4" s="18">
        <v>2.5</v>
      </c>
      <c r="AU4" s="18">
        <v>1.3</v>
      </c>
      <c r="AV4" s="18">
        <v>89</v>
      </c>
      <c r="AW4" s="18">
        <v>3.1</v>
      </c>
      <c r="AY4" s="17">
        <v>0.6</v>
      </c>
      <c r="AZ4" s="17">
        <v>3</v>
      </c>
      <c r="BA4" s="17">
        <v>114</v>
      </c>
      <c r="BB4" s="17">
        <v>8.9</v>
      </c>
      <c r="BC4" s="17">
        <v>90</v>
      </c>
      <c r="BD4" s="17">
        <v>14</v>
      </c>
      <c r="BF4" s="17" t="s">
        <v>11</v>
      </c>
      <c r="BG4" s="17">
        <v>-3</v>
      </c>
      <c r="BH4" s="17">
        <v>-1.9</v>
      </c>
      <c r="BI4" s="17">
        <v>-2.2000000000000002</v>
      </c>
    </row>
    <row r="5" spans="1:61" ht="14">
      <c r="A5" s="28" t="s">
        <v>12</v>
      </c>
      <c r="B5" s="14">
        <v>1</v>
      </c>
      <c r="C5" s="29">
        <v>6.2533333333333339</v>
      </c>
      <c r="D5" s="30">
        <v>9922.0879999999997</v>
      </c>
      <c r="E5" s="31">
        <v>0.14272311070008653</v>
      </c>
      <c r="F5" s="32">
        <f t="shared" si="0"/>
        <v>1416.1112640000001</v>
      </c>
      <c r="G5" s="16">
        <v>15</v>
      </c>
      <c r="H5" s="16">
        <v>19</v>
      </c>
      <c r="I5" s="16">
        <v>73</v>
      </c>
      <c r="J5" s="29">
        <f t="shared" ref="J5:J31" si="4">(Q5+T5+W5+Z5)/(K5*1000)</f>
        <v>0.48856944444444445</v>
      </c>
      <c r="K5" s="33">
        <v>28.8</v>
      </c>
      <c r="L5" s="34">
        <v>30056.5</v>
      </c>
      <c r="M5" s="35">
        <v>0.438</v>
      </c>
      <c r="N5" s="16">
        <v>-2.5</v>
      </c>
      <c r="O5" s="16">
        <v>0.68700000000000006</v>
      </c>
      <c r="P5" s="16">
        <v>2091.9</v>
      </c>
      <c r="Q5" s="16">
        <v>2092.5</v>
      </c>
      <c r="R5" s="16">
        <v>0.65800000000000003</v>
      </c>
      <c r="S5" s="16">
        <v>2110.5</v>
      </c>
      <c r="T5" s="16">
        <v>2019.9</v>
      </c>
      <c r="U5" s="16">
        <v>0.94</v>
      </c>
      <c r="V5" s="16">
        <v>4201.3</v>
      </c>
      <c r="W5" s="16">
        <v>5002.1000000000004</v>
      </c>
      <c r="X5" s="16">
        <v>0.97199999999999998</v>
      </c>
      <c r="Y5" s="16">
        <v>4157.3999999999996</v>
      </c>
      <c r="Z5" s="16">
        <v>4956.3</v>
      </c>
      <c r="AA5" s="16">
        <v>16622.400000000001</v>
      </c>
      <c r="AB5" s="16">
        <v>20322.5</v>
      </c>
      <c r="AC5" s="16">
        <f t="shared" si="1"/>
        <v>9958.4000000000015</v>
      </c>
      <c r="AD5" s="16">
        <f t="shared" si="2"/>
        <v>8358.7000000000007</v>
      </c>
      <c r="AE5" s="15" t="s">
        <v>6</v>
      </c>
      <c r="AF5" s="16">
        <v>4</v>
      </c>
      <c r="AG5" s="16" t="s">
        <v>7</v>
      </c>
      <c r="AH5" s="17">
        <v>0</v>
      </c>
      <c r="AJ5" s="17">
        <f t="shared" si="3"/>
        <v>0.2817391304347826</v>
      </c>
      <c r="AK5" s="17">
        <v>11.5</v>
      </c>
      <c r="AL5" s="17">
        <v>3.24</v>
      </c>
      <c r="AM5" s="17">
        <v>0.19386200000000001</v>
      </c>
      <c r="AN5" s="18">
        <v>6.1</v>
      </c>
      <c r="AO5" s="18">
        <v>71.599999999999994</v>
      </c>
      <c r="AP5" s="18">
        <v>19.2</v>
      </c>
      <c r="AQ5" s="18">
        <v>28</v>
      </c>
      <c r="AR5" s="18">
        <v>3.3</v>
      </c>
      <c r="AS5" s="18">
        <v>43</v>
      </c>
      <c r="AT5" s="18">
        <v>2.4</v>
      </c>
      <c r="AU5" s="18">
        <v>1.6</v>
      </c>
      <c r="AV5" s="18">
        <v>104.1</v>
      </c>
      <c r="AW5" s="18">
        <v>4.0999999999999996</v>
      </c>
      <c r="AY5" s="17">
        <v>0.82</v>
      </c>
      <c r="AZ5" s="17">
        <v>3.6</v>
      </c>
      <c r="BA5" s="17">
        <v>46.6</v>
      </c>
      <c r="BB5" s="17">
        <v>9.6999999999999993</v>
      </c>
      <c r="BC5" s="17">
        <v>53</v>
      </c>
      <c r="BD5" s="17">
        <v>31</v>
      </c>
      <c r="BE5" s="17">
        <v>0.372</v>
      </c>
      <c r="BF5" s="17" t="s">
        <v>13</v>
      </c>
      <c r="BG5" s="17">
        <v>-2.2999999999999998</v>
      </c>
      <c r="BH5" s="17">
        <v>-1.6</v>
      </c>
      <c r="BI5" s="17">
        <v>-3.1</v>
      </c>
    </row>
    <row r="6" spans="1:61" ht="14">
      <c r="A6" s="28" t="s">
        <v>14</v>
      </c>
      <c r="B6" s="14">
        <v>0</v>
      </c>
      <c r="C6" s="29">
        <v>4.1954798448304942</v>
      </c>
      <c r="D6" s="30">
        <v>5323.2910000000002</v>
      </c>
      <c r="E6" s="31">
        <v>0.13992202868488682</v>
      </c>
      <c r="F6" s="32">
        <f t="shared" si="0"/>
        <v>744.84567599999991</v>
      </c>
      <c r="G6" s="16">
        <v>21</v>
      </c>
      <c r="H6" s="16">
        <v>22</v>
      </c>
      <c r="I6" s="16">
        <v>72</v>
      </c>
      <c r="J6" s="29">
        <f t="shared" si="4"/>
        <v>0.5263314917127071</v>
      </c>
      <c r="K6" s="33">
        <v>18.100000000000001</v>
      </c>
      <c r="L6" s="34">
        <v>16589.3</v>
      </c>
      <c r="M6" s="35">
        <v>0.39300000000000002</v>
      </c>
      <c r="N6" s="16">
        <v>-3</v>
      </c>
      <c r="O6" s="16">
        <v>0.55800000000000005</v>
      </c>
      <c r="P6" s="16">
        <v>1055</v>
      </c>
      <c r="Q6" s="16">
        <v>1438.6</v>
      </c>
      <c r="R6" s="16">
        <v>0.55700000000000005</v>
      </c>
      <c r="S6" s="16">
        <v>1001.9</v>
      </c>
      <c r="T6" s="16">
        <v>1272.8</v>
      </c>
      <c r="U6" s="16">
        <v>0.78300000000000003</v>
      </c>
      <c r="V6" s="16">
        <v>3399.7</v>
      </c>
      <c r="W6" s="16">
        <v>3372.7</v>
      </c>
      <c r="X6" s="16">
        <v>0.79400000000000004</v>
      </c>
      <c r="Y6" s="16">
        <v>3483.2</v>
      </c>
      <c r="Z6" s="16">
        <v>3442.5</v>
      </c>
      <c r="AA6" s="16">
        <v>6882.5</v>
      </c>
      <c r="AB6" s="16">
        <v>12495.4</v>
      </c>
      <c r="AC6" s="16">
        <f t="shared" si="1"/>
        <v>6815.2</v>
      </c>
      <c r="AD6" s="16">
        <f t="shared" si="2"/>
        <v>6882.9</v>
      </c>
      <c r="AE6" s="15" t="s">
        <v>6</v>
      </c>
      <c r="AF6" s="16">
        <v>2</v>
      </c>
      <c r="AG6" s="16" t="s">
        <v>7</v>
      </c>
      <c r="AH6" s="17">
        <v>0</v>
      </c>
      <c r="AJ6" s="17">
        <f t="shared" si="3"/>
        <v>0.6678077307088861</v>
      </c>
      <c r="AK6" s="17">
        <v>7.0110000000000001</v>
      </c>
      <c r="AL6" s="17">
        <v>4.6820000000000004</v>
      </c>
      <c r="AM6" s="17">
        <v>0.168882</v>
      </c>
      <c r="AN6" s="18">
        <v>100.8</v>
      </c>
      <c r="AO6" s="18">
        <v>93.6</v>
      </c>
      <c r="AP6" s="18">
        <v>25.2</v>
      </c>
      <c r="AQ6" s="18">
        <v>13.6</v>
      </c>
      <c r="AR6" s="18">
        <v>4.5999999999999996</v>
      </c>
      <c r="AS6" s="18">
        <v>5.2</v>
      </c>
      <c r="AT6" s="18">
        <v>3.6</v>
      </c>
      <c r="AU6" s="18">
        <v>2.9</v>
      </c>
      <c r="AV6" s="18">
        <v>124.7</v>
      </c>
      <c r="AW6" s="18">
        <v>9.5</v>
      </c>
    </row>
    <row r="7" spans="1:61" ht="14">
      <c r="A7" s="28" t="s">
        <v>15</v>
      </c>
      <c r="B7" s="14">
        <v>1</v>
      </c>
      <c r="C7" s="38">
        <v>5.1955555555555604</v>
      </c>
      <c r="D7" s="30">
        <v>6498.2849999999999</v>
      </c>
      <c r="E7" s="31">
        <v>0.15995510938655352</v>
      </c>
      <c r="F7" s="32">
        <f t="shared" si="0"/>
        <v>1039.433888</v>
      </c>
      <c r="G7" s="16">
        <v>18</v>
      </c>
      <c r="H7" s="16">
        <v>20</v>
      </c>
      <c r="I7" s="16">
        <v>77</v>
      </c>
      <c r="J7" s="29">
        <f t="shared" si="4"/>
        <v>0.59519230769230769</v>
      </c>
      <c r="K7" s="33">
        <v>20.8</v>
      </c>
      <c r="L7" s="34">
        <v>17439.400000000001</v>
      </c>
      <c r="M7" s="35">
        <v>0.377</v>
      </c>
      <c r="N7" s="16">
        <v>-3.1</v>
      </c>
      <c r="O7" s="16"/>
      <c r="P7" s="16"/>
      <c r="Q7" s="16">
        <v>1322</v>
      </c>
      <c r="R7" s="16"/>
      <c r="S7" s="16"/>
      <c r="T7" s="16">
        <v>1601</v>
      </c>
      <c r="U7" s="16"/>
      <c r="V7" s="16"/>
      <c r="W7" s="16">
        <v>4711</v>
      </c>
      <c r="X7" s="16"/>
      <c r="Y7" s="16"/>
      <c r="Z7" s="16">
        <v>4746</v>
      </c>
      <c r="AA7" s="16"/>
      <c r="AB7" s="16"/>
      <c r="AC7" s="16">
        <f t="shared" si="1"/>
        <v>9457</v>
      </c>
      <c r="AD7" s="16"/>
      <c r="AE7" s="15" t="s">
        <v>10</v>
      </c>
      <c r="AF7" s="16">
        <v>0</v>
      </c>
      <c r="AG7" s="16" t="s">
        <v>16</v>
      </c>
      <c r="AH7" s="17">
        <v>0</v>
      </c>
      <c r="AJ7" s="17">
        <f t="shared" si="3"/>
        <v>0.46243466898954705</v>
      </c>
      <c r="AK7" s="17">
        <v>9.1839999999999993</v>
      </c>
      <c r="AL7" s="17">
        <v>4.2469999999999999</v>
      </c>
      <c r="AM7" s="17">
        <v>0.21634500000000001</v>
      </c>
      <c r="AN7" s="18">
        <v>97.1</v>
      </c>
      <c r="AO7" s="18">
        <v>78</v>
      </c>
      <c r="AP7" s="18">
        <v>20.2</v>
      </c>
      <c r="AQ7" s="18">
        <v>11.8</v>
      </c>
      <c r="AR7" s="18">
        <v>3</v>
      </c>
      <c r="AS7" s="18">
        <v>5.4</v>
      </c>
      <c r="AT7" s="18">
        <v>4.8</v>
      </c>
      <c r="AU7" s="18">
        <v>2.2999999999999998</v>
      </c>
      <c r="AV7" s="18">
        <v>88.1</v>
      </c>
      <c r="AW7" s="18">
        <v>4.7</v>
      </c>
      <c r="AY7" s="17">
        <v>0.8</v>
      </c>
      <c r="AZ7" s="17">
        <v>3.8</v>
      </c>
      <c r="BA7" s="17">
        <v>57</v>
      </c>
      <c r="BB7" s="17">
        <v>9.1999999999999993</v>
      </c>
      <c r="BC7" s="17">
        <v>59</v>
      </c>
      <c r="BD7" s="17">
        <v>50</v>
      </c>
      <c r="BE7" s="17">
        <v>0.20100000000000001</v>
      </c>
      <c r="BF7" s="17" t="s">
        <v>17</v>
      </c>
      <c r="BG7" s="17">
        <v>-3.1</v>
      </c>
      <c r="BH7" s="17">
        <v>-3</v>
      </c>
      <c r="BI7" s="17">
        <v>-2.7</v>
      </c>
    </row>
    <row r="8" spans="1:61" ht="15">
      <c r="A8" s="39" t="s">
        <v>18</v>
      </c>
      <c r="B8" s="20">
        <v>0</v>
      </c>
      <c r="C8" s="29">
        <v>5.2514792899408276</v>
      </c>
      <c r="D8" s="30">
        <v>8301.7639999999992</v>
      </c>
      <c r="E8" s="31">
        <v>9.6342408673626492E-2</v>
      </c>
      <c r="F8" s="32">
        <f t="shared" si="0"/>
        <v>799.81194000000005</v>
      </c>
      <c r="G8" s="16">
        <v>18</v>
      </c>
      <c r="H8" s="16">
        <v>20</v>
      </c>
      <c r="I8" s="16">
        <v>70</v>
      </c>
      <c r="J8" s="29">
        <f t="shared" si="4"/>
        <v>0.5550956521739131</v>
      </c>
      <c r="K8" s="33">
        <v>23</v>
      </c>
      <c r="L8" s="34">
        <v>19328.8</v>
      </c>
      <c r="M8" s="35">
        <v>0.35599999999999998</v>
      </c>
      <c r="N8" s="16">
        <v>-2.5</v>
      </c>
      <c r="O8" s="16">
        <v>0.61</v>
      </c>
      <c r="P8" s="16">
        <v>1021</v>
      </c>
      <c r="Q8" s="16">
        <v>1501.6</v>
      </c>
      <c r="R8" s="16">
        <v>0.60199999999999998</v>
      </c>
      <c r="S8" s="16">
        <v>1085.5</v>
      </c>
      <c r="T8" s="16">
        <v>1809</v>
      </c>
      <c r="U8" s="16">
        <v>0.88600000000000001</v>
      </c>
      <c r="V8" s="16">
        <v>4073.3</v>
      </c>
      <c r="W8" s="16">
        <v>4710.8999999999996</v>
      </c>
      <c r="X8" s="16">
        <v>0.90500000000000003</v>
      </c>
      <c r="Y8" s="16">
        <v>3845.5</v>
      </c>
      <c r="Z8" s="16">
        <v>4745.7</v>
      </c>
      <c r="AA8" s="16">
        <v>8368.4</v>
      </c>
      <c r="AB8" s="16">
        <v>17791.900000000001</v>
      </c>
      <c r="AC8" s="16">
        <f t="shared" si="1"/>
        <v>9456.5999999999985</v>
      </c>
      <c r="AD8" s="16">
        <f t="shared" si="2"/>
        <v>7918.8</v>
      </c>
      <c r="AE8" s="15" t="s">
        <v>6</v>
      </c>
      <c r="AF8" s="16">
        <v>2</v>
      </c>
      <c r="AG8" s="16" t="s">
        <v>7</v>
      </c>
      <c r="AH8" s="17">
        <v>0</v>
      </c>
      <c r="AJ8" s="17">
        <f t="shared" si="3"/>
        <v>0.62492581602373887</v>
      </c>
      <c r="AK8" s="17">
        <v>10.11</v>
      </c>
      <c r="AL8" s="17">
        <v>6.3179999999999996</v>
      </c>
      <c r="AM8" s="17">
        <v>0.343746</v>
      </c>
      <c r="AN8" s="18">
        <v>79.900000000000006</v>
      </c>
      <c r="AO8" s="18">
        <v>67.5</v>
      </c>
      <c r="AP8" s="18">
        <v>14.8</v>
      </c>
      <c r="AQ8" s="18">
        <v>7.6</v>
      </c>
      <c r="AR8" s="18">
        <v>2.6</v>
      </c>
      <c r="AS8" s="18">
        <v>6.6</v>
      </c>
      <c r="AT8" s="18">
        <v>3.1</v>
      </c>
      <c r="AU8" s="18">
        <v>5.3</v>
      </c>
      <c r="AV8" s="18">
        <v>126</v>
      </c>
      <c r="AW8" s="18">
        <v>4.5</v>
      </c>
      <c r="AY8" s="17">
        <v>0.6</v>
      </c>
      <c r="AZ8" s="17">
        <v>33</v>
      </c>
      <c r="BA8" s="17">
        <v>54.4</v>
      </c>
      <c r="BB8" s="17">
        <v>8.6</v>
      </c>
      <c r="BC8" s="17">
        <v>70</v>
      </c>
      <c r="BD8" s="17">
        <v>25.5</v>
      </c>
      <c r="BE8" s="17">
        <v>0.69699999999999995</v>
      </c>
      <c r="BG8" s="17">
        <v>-2.2999999999999998</v>
      </c>
      <c r="BH8" s="17">
        <v>-2.5</v>
      </c>
      <c r="BI8" s="17">
        <v>-2.2999999999999998</v>
      </c>
    </row>
    <row r="9" spans="1:61" ht="15">
      <c r="A9" s="39" t="s">
        <v>19</v>
      </c>
      <c r="B9" s="20">
        <v>1</v>
      </c>
      <c r="C9" s="29">
        <v>5.3361082206035375</v>
      </c>
      <c r="D9" s="30"/>
      <c r="E9" s="40"/>
      <c r="F9" s="32"/>
      <c r="G9" s="17">
        <v>12</v>
      </c>
      <c r="H9" s="17">
        <v>14</v>
      </c>
      <c r="I9" s="16">
        <v>76</v>
      </c>
      <c r="J9" s="29">
        <f t="shared" si="4"/>
        <v>0.56997333333333333</v>
      </c>
      <c r="K9" s="33">
        <v>22.5</v>
      </c>
      <c r="L9" s="34">
        <v>17423.5</v>
      </c>
      <c r="M9" s="35">
        <v>0.34300000000000003</v>
      </c>
      <c r="N9" s="16">
        <v>-2.7</v>
      </c>
      <c r="O9" s="16">
        <v>0.67800000000000005</v>
      </c>
      <c r="P9" s="16">
        <v>1102.5</v>
      </c>
      <c r="Q9" s="16">
        <v>1675.5</v>
      </c>
      <c r="R9" s="16">
        <v>0.66500000000000004</v>
      </c>
      <c r="S9" s="16">
        <v>1027.0999999999999</v>
      </c>
      <c r="T9" s="16">
        <v>1756.4</v>
      </c>
      <c r="U9" s="16">
        <v>0.85199999999999998</v>
      </c>
      <c r="V9" s="16">
        <v>2653.6</v>
      </c>
      <c r="W9" s="16">
        <v>4598.8999999999996</v>
      </c>
      <c r="X9" s="16">
        <v>0.878</v>
      </c>
      <c r="Y9" s="16">
        <v>2668.2</v>
      </c>
      <c r="Z9" s="16">
        <v>4793.6000000000004</v>
      </c>
      <c r="AA9" s="16">
        <v>8954.9</v>
      </c>
      <c r="AB9" s="16">
        <v>15826.3</v>
      </c>
      <c r="AC9" s="16">
        <f t="shared" si="1"/>
        <v>9392.5</v>
      </c>
      <c r="AD9" s="16">
        <f t="shared" si="2"/>
        <v>5321.7999999999993</v>
      </c>
      <c r="AE9" s="15" t="s">
        <v>10</v>
      </c>
      <c r="AF9" s="16">
        <v>0</v>
      </c>
      <c r="AG9" s="16" t="s">
        <v>7</v>
      </c>
      <c r="AH9" s="17">
        <v>0</v>
      </c>
      <c r="AJ9" s="17">
        <f t="shared" si="3"/>
        <v>0.42915734526472782</v>
      </c>
      <c r="AK9" s="17">
        <v>5.3639999999999999</v>
      </c>
      <c r="AL9" s="17">
        <v>2.302</v>
      </c>
      <c r="AM9" s="17">
        <v>0.15889</v>
      </c>
      <c r="AN9" s="18">
        <v>60.6</v>
      </c>
      <c r="AO9" s="18">
        <v>68.5</v>
      </c>
      <c r="AP9" s="18">
        <v>19.100000000000001</v>
      </c>
      <c r="AQ9" s="18">
        <v>9.4</v>
      </c>
      <c r="AR9" s="18">
        <v>2.1</v>
      </c>
      <c r="AS9" s="18">
        <v>3.4</v>
      </c>
      <c r="AT9" s="18">
        <v>2.2000000000000002</v>
      </c>
      <c r="AU9" s="18">
        <v>19.2</v>
      </c>
      <c r="AV9" s="18">
        <v>114.4</v>
      </c>
      <c r="AW9" s="18">
        <v>3.1</v>
      </c>
      <c r="BF9" s="17" t="s">
        <v>20</v>
      </c>
    </row>
    <row r="10" spans="1:61" ht="15">
      <c r="A10" s="39" t="s">
        <v>21</v>
      </c>
      <c r="B10" s="20">
        <v>1</v>
      </c>
      <c r="C10" s="29">
        <v>5.5875945149301556</v>
      </c>
      <c r="D10" s="30">
        <v>7961.3029999999999</v>
      </c>
      <c r="E10" s="31">
        <v>0.17360853305043161</v>
      </c>
      <c r="F10" s="32">
        <f>(D10*E10)</f>
        <v>1382.1501350000003</v>
      </c>
      <c r="G10" s="17">
        <v>18</v>
      </c>
      <c r="H10" s="17">
        <v>23</v>
      </c>
      <c r="I10" s="16">
        <v>66</v>
      </c>
      <c r="J10" s="29">
        <f t="shared" si="4"/>
        <v>0.58113777777777775</v>
      </c>
      <c r="K10" s="33">
        <v>22.5</v>
      </c>
      <c r="L10" s="34">
        <v>22646.6</v>
      </c>
      <c r="M10" s="35">
        <v>0.40899999999999997</v>
      </c>
      <c r="N10" s="16">
        <v>-2.6</v>
      </c>
      <c r="O10" s="16">
        <v>0.68500000000000005</v>
      </c>
      <c r="P10" s="16">
        <v>1416.1</v>
      </c>
      <c r="Q10" s="16">
        <v>1454.8</v>
      </c>
      <c r="R10" s="16">
        <v>0.64</v>
      </c>
      <c r="S10" s="16">
        <v>1325.6</v>
      </c>
      <c r="T10" s="16">
        <v>1553.5</v>
      </c>
      <c r="U10" s="16">
        <v>0.89100000000000001</v>
      </c>
      <c r="V10" s="16">
        <v>4661.7</v>
      </c>
      <c r="W10" s="16">
        <v>4800.3999999999996</v>
      </c>
      <c r="X10" s="16">
        <v>0.90800000000000003</v>
      </c>
      <c r="Y10" s="16">
        <v>4394.7</v>
      </c>
      <c r="Z10" s="16">
        <v>5266.9</v>
      </c>
      <c r="AA10" s="16">
        <v>10009</v>
      </c>
      <c r="AB10" s="16">
        <v>15648.8</v>
      </c>
      <c r="AC10" s="16">
        <f t="shared" si="1"/>
        <v>10067.299999999999</v>
      </c>
      <c r="AD10" s="16">
        <f t="shared" si="2"/>
        <v>9056.4</v>
      </c>
      <c r="AE10" s="15" t="s">
        <v>6</v>
      </c>
      <c r="AF10" s="16">
        <v>2</v>
      </c>
      <c r="AG10" s="16" t="s">
        <v>7</v>
      </c>
      <c r="AH10" s="17">
        <v>0</v>
      </c>
      <c r="AJ10" s="17">
        <f t="shared" si="3"/>
        <v>0.43264462809917359</v>
      </c>
      <c r="AK10" s="17">
        <v>12.1</v>
      </c>
      <c r="AL10" s="17">
        <v>5.2350000000000003</v>
      </c>
      <c r="AM10" s="17">
        <v>0.19386200000000001</v>
      </c>
      <c r="AN10" s="18">
        <v>160</v>
      </c>
      <c r="AO10" s="18">
        <v>81</v>
      </c>
      <c r="AP10" s="18">
        <v>19.600000000000001</v>
      </c>
      <c r="AQ10" s="18">
        <v>8.4</v>
      </c>
      <c r="AR10" s="18">
        <v>2.4</v>
      </c>
      <c r="AS10" s="18">
        <v>12.4</v>
      </c>
      <c r="AT10" s="18">
        <v>1.8</v>
      </c>
      <c r="AU10" s="18">
        <v>1.8</v>
      </c>
      <c r="AV10" s="18">
        <v>175.3</v>
      </c>
      <c r="AW10" s="18">
        <v>3.8</v>
      </c>
      <c r="AZ10" s="17">
        <v>2.7</v>
      </c>
      <c r="BA10" s="17">
        <v>63</v>
      </c>
      <c r="BB10" s="17">
        <v>9.1999999999999993</v>
      </c>
      <c r="BD10" s="17">
        <v>26</v>
      </c>
      <c r="BF10" s="17" t="s">
        <v>22</v>
      </c>
      <c r="BG10" s="17">
        <v>-2.9</v>
      </c>
      <c r="BH10" s="17">
        <v>-2.6</v>
      </c>
      <c r="BI10" s="17">
        <v>-4.0999999999999996</v>
      </c>
    </row>
    <row r="11" spans="1:61" ht="15">
      <c r="A11" s="39" t="s">
        <v>23</v>
      </c>
      <c r="B11" s="20">
        <v>0</v>
      </c>
      <c r="C11" s="29">
        <v>5.2382812499999991</v>
      </c>
      <c r="D11" s="30">
        <v>8458.3310000000001</v>
      </c>
      <c r="E11" s="31">
        <v>0.14349864707351839</v>
      </c>
      <c r="F11" s="32">
        <f>(D11*E11)</f>
        <v>1213.759055</v>
      </c>
      <c r="G11" s="17">
        <v>19</v>
      </c>
      <c r="H11" s="17">
        <v>24</v>
      </c>
      <c r="I11" s="16">
        <v>66</v>
      </c>
      <c r="J11" s="29">
        <f>(Q11+T11+W11+Z11)/(K11*1000)</f>
        <v>0.73155313351498641</v>
      </c>
      <c r="K11" s="33">
        <v>18.350000000000001</v>
      </c>
      <c r="L11" s="34">
        <v>15546</v>
      </c>
      <c r="M11" s="35">
        <v>0.33200000000000002</v>
      </c>
      <c r="N11" s="16">
        <v>-2.9</v>
      </c>
      <c r="O11" s="16"/>
      <c r="P11" s="16"/>
      <c r="Q11" s="16">
        <v>1459</v>
      </c>
      <c r="R11" s="16"/>
      <c r="S11" s="16"/>
      <c r="T11" s="16">
        <v>1588</v>
      </c>
      <c r="U11" s="16"/>
      <c r="V11" s="16"/>
      <c r="W11" s="16">
        <v>5224</v>
      </c>
      <c r="X11" s="16"/>
      <c r="Y11" s="16"/>
      <c r="Z11" s="16">
        <v>5153</v>
      </c>
      <c r="AA11" s="16"/>
      <c r="AB11" s="16"/>
      <c r="AC11" s="16">
        <f t="shared" si="1"/>
        <v>10377</v>
      </c>
      <c r="AD11" s="16"/>
      <c r="AE11" s="15" t="s">
        <v>6</v>
      </c>
      <c r="AF11" s="16">
        <v>5</v>
      </c>
      <c r="AG11" s="16" t="s">
        <v>7</v>
      </c>
      <c r="AH11" s="17">
        <v>0</v>
      </c>
      <c r="AJ11" s="17">
        <f t="shared" si="3"/>
        <v>0.29154929577464789</v>
      </c>
      <c r="AK11" s="17">
        <v>13.49</v>
      </c>
      <c r="AL11" s="17">
        <v>3.9329999999999998</v>
      </c>
      <c r="AM11" s="17">
        <v>0.37122500000000003</v>
      </c>
      <c r="AN11" s="18">
        <v>26.1</v>
      </c>
      <c r="AO11" s="18">
        <v>73.2</v>
      </c>
      <c r="AP11" s="18">
        <v>18.600000000000001</v>
      </c>
      <c r="AQ11" s="18">
        <v>27.1</v>
      </c>
      <c r="AR11" s="18">
        <v>3.2</v>
      </c>
      <c r="AS11" s="18">
        <v>8.4</v>
      </c>
      <c r="AT11" s="18">
        <v>3.2</v>
      </c>
      <c r="AU11" s="18">
        <v>2.4</v>
      </c>
      <c r="AV11" s="18">
        <v>174.7</v>
      </c>
      <c r="AW11" s="18">
        <v>4.3</v>
      </c>
      <c r="AY11" s="17">
        <v>0.9</v>
      </c>
      <c r="AZ11" s="17">
        <v>3.2</v>
      </c>
      <c r="BA11" s="17">
        <v>81</v>
      </c>
      <c r="BB11" s="17">
        <v>10.3</v>
      </c>
      <c r="BC11" s="17">
        <v>78</v>
      </c>
      <c r="BD11" s="17">
        <v>35</v>
      </c>
      <c r="BE11" s="17">
        <v>0.71</v>
      </c>
      <c r="BG11" s="17">
        <v>-1.9</v>
      </c>
      <c r="BH11" s="17">
        <v>-2.9</v>
      </c>
      <c r="BI11" s="17">
        <v>-1.5</v>
      </c>
    </row>
    <row r="12" spans="1:61" ht="15">
      <c r="A12" s="39" t="s">
        <v>24</v>
      </c>
      <c r="B12" s="20">
        <v>0</v>
      </c>
      <c r="C12" s="29">
        <v>4.8043628808864263</v>
      </c>
      <c r="D12" s="30">
        <v>6771.5390000000007</v>
      </c>
      <c r="E12" s="31">
        <v>0.10947954874069245</v>
      </c>
      <c r="F12" s="32">
        <f>(D12*E12)</f>
        <v>741.34503399999983</v>
      </c>
      <c r="G12" s="17">
        <v>16</v>
      </c>
      <c r="H12" s="17">
        <v>18</v>
      </c>
      <c r="I12" s="16">
        <v>73</v>
      </c>
      <c r="J12" s="29">
        <f t="shared" si="4"/>
        <v>0.61014835164835157</v>
      </c>
      <c r="K12" s="33">
        <v>18.2</v>
      </c>
      <c r="L12" s="34">
        <v>12827.2</v>
      </c>
      <c r="M12" s="35">
        <v>0.307</v>
      </c>
      <c r="N12" s="16">
        <v>-2.9</v>
      </c>
      <c r="O12" s="16">
        <v>0.58799999999999997</v>
      </c>
      <c r="P12" s="16">
        <v>601.5</v>
      </c>
      <c r="Q12" s="16">
        <v>1568.5</v>
      </c>
      <c r="R12" s="16">
        <v>0.57699999999999996</v>
      </c>
      <c r="S12" s="16">
        <v>583.5</v>
      </c>
      <c r="T12" s="16">
        <v>1498.6</v>
      </c>
      <c r="U12" s="16">
        <v>0.873</v>
      </c>
      <c r="V12" s="16">
        <v>2682.4</v>
      </c>
      <c r="W12" s="16">
        <v>4033.7</v>
      </c>
      <c r="X12" s="16">
        <v>0.88700000000000001</v>
      </c>
      <c r="Y12" s="16">
        <v>2908.8</v>
      </c>
      <c r="Z12" s="16">
        <v>4003.9</v>
      </c>
      <c r="AA12" s="16">
        <v>5226.7</v>
      </c>
      <c r="AB12" s="16">
        <v>14062.4</v>
      </c>
      <c r="AC12" s="16">
        <f t="shared" si="1"/>
        <v>8037.6</v>
      </c>
      <c r="AD12" s="16">
        <f t="shared" si="2"/>
        <v>5591.2000000000007</v>
      </c>
      <c r="AE12" s="15" t="s">
        <v>6</v>
      </c>
      <c r="AF12" s="16">
        <v>2</v>
      </c>
      <c r="AG12" s="16" t="s">
        <v>7</v>
      </c>
      <c r="AH12" s="17">
        <v>0</v>
      </c>
      <c r="AJ12" s="17">
        <f t="shared" si="3"/>
        <v>0.1171169313260466</v>
      </c>
      <c r="AK12" s="17">
        <v>4.8490000000000002</v>
      </c>
      <c r="AL12" s="17">
        <v>0.56789999999999996</v>
      </c>
      <c r="AM12" s="17">
        <v>4.0096999999999997E-3</v>
      </c>
      <c r="AN12" s="18">
        <v>160</v>
      </c>
      <c r="AO12" s="18">
        <v>91.9</v>
      </c>
      <c r="AP12" s="18">
        <v>26.4</v>
      </c>
      <c r="AQ12" s="18">
        <v>6.8</v>
      </c>
      <c r="AR12" s="18">
        <v>3.5</v>
      </c>
      <c r="AS12" s="18">
        <v>1.6</v>
      </c>
      <c r="AT12" s="18">
        <v>0.8</v>
      </c>
      <c r="AU12" s="18">
        <v>1.9</v>
      </c>
      <c r="AV12" s="18">
        <v>129.5</v>
      </c>
      <c r="AW12" s="18">
        <v>2.7</v>
      </c>
      <c r="AY12" s="17">
        <v>0.8</v>
      </c>
      <c r="AZ12" s="17">
        <v>3.4</v>
      </c>
      <c r="BA12" s="17">
        <v>70</v>
      </c>
      <c r="BB12" s="17">
        <v>9.1</v>
      </c>
      <c r="BC12" s="17">
        <v>55</v>
      </c>
      <c r="BD12" s="17">
        <v>44</v>
      </c>
      <c r="BE12" s="17">
        <v>0.16</v>
      </c>
      <c r="BG12" s="17">
        <v>-2.9</v>
      </c>
      <c r="BH12" s="17">
        <v>-2.1</v>
      </c>
      <c r="BI12" s="17">
        <v>-4.3</v>
      </c>
    </row>
    <row r="13" spans="1:61" ht="15">
      <c r="A13" s="39" t="s">
        <v>25</v>
      </c>
      <c r="B13" s="20">
        <v>1</v>
      </c>
      <c r="C13" s="29">
        <v>5.8022892819979175</v>
      </c>
      <c r="D13" s="30">
        <v>8435.4369999999999</v>
      </c>
      <c r="E13" s="31">
        <v>0.14693302303129049</v>
      </c>
      <c r="F13" s="32">
        <f>(D13*E13)</f>
        <v>1239.4442589999999</v>
      </c>
      <c r="G13" s="17">
        <v>21</v>
      </c>
      <c r="H13" s="17">
        <v>22</v>
      </c>
      <c r="I13" s="16">
        <v>73</v>
      </c>
      <c r="J13" s="29">
        <f t="shared" si="4"/>
        <v>0.58825738396624472</v>
      </c>
      <c r="K13" s="33">
        <v>23.7</v>
      </c>
      <c r="L13" s="34">
        <v>20806</v>
      </c>
      <c r="M13" s="35">
        <v>0.372</v>
      </c>
      <c r="N13" s="16">
        <v>-2.5</v>
      </c>
      <c r="O13" s="16">
        <v>0.67100000000000004</v>
      </c>
      <c r="P13" s="16">
        <v>1391.7</v>
      </c>
      <c r="Q13" s="16">
        <v>1892.4</v>
      </c>
      <c r="R13" s="16">
        <v>0.44</v>
      </c>
      <c r="S13" s="16">
        <v>1579.3</v>
      </c>
      <c r="T13" s="16">
        <v>1812.5</v>
      </c>
      <c r="U13" s="16">
        <v>0.92400000000000004</v>
      </c>
      <c r="V13" s="16">
        <v>4324.5</v>
      </c>
      <c r="W13" s="16">
        <v>5032</v>
      </c>
      <c r="X13" s="16">
        <v>0.90700000000000003</v>
      </c>
      <c r="Y13" s="16">
        <v>4330.3999999999996</v>
      </c>
      <c r="Z13" s="16">
        <v>5204.8</v>
      </c>
      <c r="AA13" s="16">
        <v>8220.4</v>
      </c>
      <c r="AB13" s="16">
        <v>16518.2</v>
      </c>
      <c r="AC13" s="16">
        <f t="shared" si="1"/>
        <v>10236.799999999999</v>
      </c>
      <c r="AD13" s="16">
        <f t="shared" si="2"/>
        <v>8654.9</v>
      </c>
      <c r="AE13" s="15" t="s">
        <v>6</v>
      </c>
      <c r="AF13" s="16">
        <v>2</v>
      </c>
      <c r="AG13" s="16" t="s">
        <v>7</v>
      </c>
      <c r="AH13" s="17">
        <v>0</v>
      </c>
      <c r="AJ13" s="17">
        <f t="shared" si="3"/>
        <v>0.24494259158009843</v>
      </c>
      <c r="AK13" s="17">
        <v>7.3159999999999998</v>
      </c>
      <c r="AL13" s="17">
        <v>1.792</v>
      </c>
      <c r="AM13" s="17">
        <v>6.6461300000000001E-2</v>
      </c>
      <c r="AN13" s="18">
        <v>83.6</v>
      </c>
      <c r="AO13" s="18">
        <v>69.2</v>
      </c>
      <c r="AP13" s="18">
        <v>28.7</v>
      </c>
      <c r="AQ13" s="18">
        <v>11.8</v>
      </c>
      <c r="AR13" s="18">
        <v>3</v>
      </c>
      <c r="AS13" s="18">
        <v>7.5</v>
      </c>
      <c r="AT13" s="18">
        <v>4.3</v>
      </c>
      <c r="AU13" s="18">
        <v>18.600000000000001</v>
      </c>
      <c r="AV13" s="18">
        <v>116</v>
      </c>
      <c r="AW13" s="18">
        <v>4.9000000000000004</v>
      </c>
      <c r="AY13" s="17">
        <v>0.68</v>
      </c>
      <c r="AZ13" s="17">
        <v>3.1</v>
      </c>
      <c r="BA13" s="17">
        <v>62</v>
      </c>
      <c r="BB13" s="17">
        <v>8.9</v>
      </c>
      <c r="BC13" s="17">
        <v>52</v>
      </c>
      <c r="BD13" s="17">
        <v>44</v>
      </c>
      <c r="BE13" s="17">
        <v>0.54</v>
      </c>
      <c r="BF13" s="17" t="s">
        <v>26</v>
      </c>
      <c r="BG13" s="17">
        <v>-2.5</v>
      </c>
    </row>
    <row r="14" spans="1:61" ht="15">
      <c r="A14" s="39" t="s">
        <v>27</v>
      </c>
      <c r="B14" s="20">
        <v>0</v>
      </c>
      <c r="C14" s="29">
        <v>6.3214401406821237</v>
      </c>
      <c r="D14" s="30">
        <v>7436.2119999999995</v>
      </c>
      <c r="E14" s="31">
        <v>0.13212573242936054</v>
      </c>
      <c r="F14" s="32">
        <f>(D14*E14)</f>
        <v>982.51495699999998</v>
      </c>
      <c r="G14" s="17">
        <v>15</v>
      </c>
      <c r="H14" s="17">
        <v>15</v>
      </c>
      <c r="I14" s="16">
        <v>79</v>
      </c>
      <c r="J14" s="29">
        <f t="shared" si="4"/>
        <v>0.519425855513308</v>
      </c>
      <c r="K14" s="33">
        <v>26.3</v>
      </c>
      <c r="L14" s="34">
        <v>27158.6</v>
      </c>
      <c r="M14" s="35">
        <v>0.44</v>
      </c>
      <c r="N14" s="16">
        <v>-2.7</v>
      </c>
      <c r="O14" s="16">
        <v>0.71199999999999997</v>
      </c>
      <c r="P14" s="16">
        <v>2518.6999999999998</v>
      </c>
      <c r="Q14" s="16">
        <v>1582.9</v>
      </c>
      <c r="R14" s="16">
        <v>0.67600000000000005</v>
      </c>
      <c r="S14" s="16">
        <v>2430.1999999999998</v>
      </c>
      <c r="T14" s="16">
        <v>1521.8</v>
      </c>
      <c r="U14" s="16">
        <v>1.0449999999999999</v>
      </c>
      <c r="V14" s="16">
        <v>4663</v>
      </c>
      <c r="W14" s="16">
        <v>5219</v>
      </c>
      <c r="X14" s="41">
        <v>1035</v>
      </c>
      <c r="Y14" s="16">
        <v>5057.3999999999996</v>
      </c>
      <c r="Z14" s="16">
        <v>5337.2</v>
      </c>
      <c r="AA14" s="16">
        <v>11712</v>
      </c>
      <c r="AB14" s="16">
        <v>16803.400000000001</v>
      </c>
      <c r="AC14" s="16">
        <f t="shared" si="1"/>
        <v>10556.2</v>
      </c>
      <c r="AD14" s="16">
        <f t="shared" si="2"/>
        <v>9720.4</v>
      </c>
      <c r="AE14" s="15" t="s">
        <v>10</v>
      </c>
      <c r="AF14" s="16">
        <v>0</v>
      </c>
      <c r="AG14" s="16" t="s">
        <v>7</v>
      </c>
      <c r="AH14" s="17">
        <v>0</v>
      </c>
      <c r="AJ14" s="17">
        <f t="shared" si="3"/>
        <v>0.76603281133482481</v>
      </c>
      <c r="AK14" s="17">
        <v>5.3639999999999999</v>
      </c>
      <c r="AL14" s="17">
        <v>4.109</v>
      </c>
      <c r="AM14" s="17">
        <v>0.20135700000000001</v>
      </c>
      <c r="AN14" s="18">
        <v>160</v>
      </c>
      <c r="AO14" s="18">
        <v>90.7</v>
      </c>
      <c r="AP14" s="18">
        <v>16.7</v>
      </c>
      <c r="AQ14" s="18">
        <v>13.8</v>
      </c>
      <c r="AR14" s="18">
        <v>3.4</v>
      </c>
      <c r="AS14" s="18">
        <v>35</v>
      </c>
      <c r="AT14" s="18">
        <v>2</v>
      </c>
      <c r="AU14" s="18">
        <v>1.1000000000000001</v>
      </c>
      <c r="AV14" s="18">
        <v>98.3</v>
      </c>
      <c r="AW14" s="18">
        <v>7.2</v>
      </c>
    </row>
    <row r="15" spans="1:61" ht="15">
      <c r="A15" s="39" t="s">
        <v>28</v>
      </c>
      <c r="B15" s="20">
        <v>0</v>
      </c>
      <c r="C15" s="29">
        <v>6.6938775510204085</v>
      </c>
      <c r="D15" s="30"/>
      <c r="E15" s="42"/>
      <c r="F15" s="32"/>
      <c r="G15" s="17">
        <v>9</v>
      </c>
      <c r="H15" s="17">
        <v>9</v>
      </c>
      <c r="I15" s="16">
        <v>81</v>
      </c>
      <c r="J15" s="29">
        <f t="shared" si="4"/>
        <v>0.48407749077490775</v>
      </c>
      <c r="K15" s="33">
        <v>27.1</v>
      </c>
      <c r="L15" s="34">
        <v>25671.1</v>
      </c>
      <c r="M15" s="35">
        <v>0.42299999999999999</v>
      </c>
      <c r="N15" s="16">
        <v>-3.1</v>
      </c>
      <c r="O15" s="16">
        <v>0.52100000000000002</v>
      </c>
      <c r="P15" s="16">
        <v>2239.9</v>
      </c>
      <c r="Q15" s="16">
        <v>1843.7</v>
      </c>
      <c r="R15" s="16">
        <v>0.57499999999999996</v>
      </c>
      <c r="S15" s="16">
        <v>2335.6</v>
      </c>
      <c r="T15" s="16">
        <v>1850.2</v>
      </c>
      <c r="U15" s="16">
        <v>0.76500000000000001</v>
      </c>
      <c r="V15" s="16">
        <v>3289.6</v>
      </c>
      <c r="W15" s="16">
        <v>4569.2</v>
      </c>
      <c r="X15" s="16">
        <v>0.77900000000000003</v>
      </c>
      <c r="Y15" s="16">
        <v>4018.7</v>
      </c>
      <c r="Z15" s="16">
        <v>4855.3999999999996</v>
      </c>
      <c r="AA15" s="16">
        <v>12795.4</v>
      </c>
      <c r="AB15" s="16">
        <v>17893.5</v>
      </c>
      <c r="AC15" s="16">
        <f t="shared" si="1"/>
        <v>9424.5999999999985</v>
      </c>
      <c r="AD15" s="16">
        <f t="shared" si="2"/>
        <v>7308.2999999999993</v>
      </c>
      <c r="AE15" s="15" t="s">
        <v>29</v>
      </c>
      <c r="AF15" s="16">
        <v>0</v>
      </c>
      <c r="AG15" s="16" t="s">
        <v>7</v>
      </c>
      <c r="AH15" s="17">
        <v>0</v>
      </c>
      <c r="AJ15" s="17">
        <f t="shared" si="3"/>
        <v>1.8223005285678331</v>
      </c>
      <c r="AK15" s="17">
        <v>7.9459999999999997</v>
      </c>
      <c r="AL15" s="17">
        <v>14.48</v>
      </c>
      <c r="AM15" s="17">
        <v>0.336252</v>
      </c>
      <c r="AN15" s="18">
        <v>44.9</v>
      </c>
      <c r="AO15" s="18">
        <v>95.8</v>
      </c>
      <c r="AP15" s="18">
        <v>20.9</v>
      </c>
      <c r="AQ15" s="18">
        <v>21.9</v>
      </c>
      <c r="AR15" s="18">
        <v>2.8</v>
      </c>
      <c r="AS15" s="18">
        <v>22</v>
      </c>
      <c r="AT15" s="18">
        <v>2.8</v>
      </c>
      <c r="AU15" s="18">
        <v>4.3</v>
      </c>
      <c r="AV15" s="18">
        <v>306.10000000000002</v>
      </c>
      <c r="AW15" s="18">
        <v>3.1</v>
      </c>
    </row>
    <row r="16" spans="1:61" ht="15">
      <c r="A16" s="43" t="s">
        <v>30</v>
      </c>
      <c r="B16" s="21">
        <v>0</v>
      </c>
      <c r="C16" s="29">
        <v>5.2836083960903695</v>
      </c>
      <c r="D16" s="16">
        <v>7664.4160000000011</v>
      </c>
      <c r="E16" s="31">
        <v>0.13069030738936924</v>
      </c>
      <c r="F16" s="32">
        <f>(D16*E16)</f>
        <v>1001.6648829999999</v>
      </c>
      <c r="G16" s="17">
        <v>13</v>
      </c>
      <c r="H16" s="17">
        <v>16</v>
      </c>
      <c r="I16" s="16">
        <v>84</v>
      </c>
      <c r="J16" s="29">
        <f t="shared" si="4"/>
        <v>0.6107407407407407</v>
      </c>
      <c r="K16" s="33">
        <v>21.6</v>
      </c>
      <c r="L16" s="34">
        <v>19941.400000000001</v>
      </c>
      <c r="M16" s="35">
        <v>0.35499999999999998</v>
      </c>
      <c r="N16" s="16">
        <v>-3.2</v>
      </c>
      <c r="O16" s="16"/>
      <c r="P16" s="16"/>
      <c r="Q16" s="16">
        <v>1594</v>
      </c>
      <c r="R16" s="16"/>
      <c r="S16" s="16"/>
      <c r="T16" s="16">
        <v>1625</v>
      </c>
      <c r="U16" s="16"/>
      <c r="V16" s="16"/>
      <c r="W16" s="16">
        <v>4657</v>
      </c>
      <c r="X16" s="16"/>
      <c r="Y16" s="16"/>
      <c r="Z16" s="16">
        <v>5316</v>
      </c>
      <c r="AA16" s="16"/>
      <c r="AB16" s="16"/>
      <c r="AC16" s="16">
        <f t="shared" si="1"/>
        <v>9973</v>
      </c>
      <c r="AD16" s="16"/>
      <c r="AE16" s="15" t="s">
        <v>6</v>
      </c>
      <c r="AF16" s="16">
        <v>2</v>
      </c>
      <c r="AG16" s="16" t="s">
        <v>31</v>
      </c>
      <c r="AH16" s="17">
        <v>0</v>
      </c>
      <c r="AJ16" s="17">
        <f t="shared" si="3"/>
        <v>0.20662768031189085</v>
      </c>
      <c r="AK16" s="17">
        <v>15.39</v>
      </c>
      <c r="AL16" s="17">
        <v>3.18</v>
      </c>
      <c r="AM16" s="17">
        <v>7.6453499999999994E-2</v>
      </c>
      <c r="AN16" s="18">
        <v>113.6</v>
      </c>
      <c r="AO16" s="18">
        <v>60.8</v>
      </c>
      <c r="AP16" s="18">
        <v>28.7</v>
      </c>
      <c r="AQ16" s="18">
        <v>27.4</v>
      </c>
      <c r="AR16" s="18">
        <v>3.1</v>
      </c>
      <c r="AS16" s="18">
        <v>13</v>
      </c>
      <c r="AT16" s="18">
        <v>3.9</v>
      </c>
      <c r="AU16" s="18">
        <v>2.5</v>
      </c>
      <c r="AV16" s="18">
        <v>242.1</v>
      </c>
      <c r="AW16" s="18">
        <v>4.5999999999999996</v>
      </c>
      <c r="AY16" s="17">
        <v>0.6</v>
      </c>
      <c r="AZ16" s="17">
        <v>2.8</v>
      </c>
      <c r="BA16" s="17">
        <v>155</v>
      </c>
      <c r="BB16" s="17">
        <v>9.9</v>
      </c>
      <c r="BC16" s="17">
        <v>54</v>
      </c>
      <c r="BD16" s="17">
        <v>38</v>
      </c>
      <c r="BE16" s="17">
        <v>0.2</v>
      </c>
      <c r="BG16" s="17">
        <v>-3.4</v>
      </c>
      <c r="BH16" s="17">
        <v>-3.2</v>
      </c>
      <c r="BI16" s="17">
        <v>-3.4</v>
      </c>
    </row>
    <row r="17" spans="1:61" ht="15">
      <c r="A17" s="39" t="s">
        <v>32</v>
      </c>
      <c r="B17" s="20">
        <v>1</v>
      </c>
      <c r="C17" s="29">
        <v>6.0487101426053504</v>
      </c>
      <c r="D17" s="30">
        <v>9255.9390000000003</v>
      </c>
      <c r="E17" s="31">
        <v>0.13137237432096299</v>
      </c>
      <c r="F17" s="32">
        <f>(D17*E17)</f>
        <v>1215.9746829999999</v>
      </c>
      <c r="G17" s="17">
        <v>19</v>
      </c>
      <c r="H17" s="17">
        <v>21</v>
      </c>
      <c r="I17" s="16">
        <v>74</v>
      </c>
      <c r="J17" s="29">
        <f t="shared" si="4"/>
        <v>0.58884945397815913</v>
      </c>
      <c r="K17" s="33">
        <v>25.64</v>
      </c>
      <c r="L17" s="34">
        <v>26019.4</v>
      </c>
      <c r="M17" s="35">
        <v>0.40300000000000002</v>
      </c>
      <c r="N17" s="16">
        <v>-2.6</v>
      </c>
      <c r="O17" s="16">
        <v>0.64</v>
      </c>
      <c r="P17" s="16">
        <v>2803.9</v>
      </c>
      <c r="Q17" s="16">
        <v>2169.4</v>
      </c>
      <c r="S17" s="16">
        <v>1934.9</v>
      </c>
      <c r="T17" s="16">
        <v>1628</v>
      </c>
      <c r="U17" s="16">
        <v>0.92500000000000004</v>
      </c>
      <c r="V17" s="16">
        <v>3730.5</v>
      </c>
      <c r="W17" s="16">
        <v>5632.6</v>
      </c>
      <c r="X17" s="16">
        <v>0.94099999999999995</v>
      </c>
      <c r="Y17" s="16">
        <v>3944</v>
      </c>
      <c r="Z17" s="16">
        <v>5668.1</v>
      </c>
      <c r="AA17" s="16">
        <v>12643.1</v>
      </c>
      <c r="AB17" s="16">
        <v>18674</v>
      </c>
      <c r="AC17" s="16">
        <f t="shared" si="1"/>
        <v>11300.7</v>
      </c>
      <c r="AD17" s="16">
        <f t="shared" si="2"/>
        <v>7674.5</v>
      </c>
      <c r="AE17" s="15" t="s">
        <v>6</v>
      </c>
      <c r="AF17" s="16">
        <v>2</v>
      </c>
      <c r="AG17" s="16" t="s">
        <v>7</v>
      </c>
      <c r="AH17" s="17">
        <v>0</v>
      </c>
      <c r="AJ17" s="17">
        <f t="shared" si="3"/>
        <v>0.23993399339933993</v>
      </c>
      <c r="AK17" s="17">
        <v>12.12</v>
      </c>
      <c r="AL17" s="17">
        <v>2.9079999999999999</v>
      </c>
      <c r="AM17" s="17">
        <v>0.25631399999999999</v>
      </c>
      <c r="AN17" s="18">
        <v>24.2</v>
      </c>
      <c r="AO17" s="18">
        <v>75.099999999999994</v>
      </c>
      <c r="AP17" s="18">
        <v>20.399999999999999</v>
      </c>
      <c r="AQ17" s="18">
        <v>9.4</v>
      </c>
      <c r="AR17" s="18">
        <v>3.1</v>
      </c>
      <c r="AS17" s="18">
        <v>18.7</v>
      </c>
      <c r="AT17" s="18">
        <v>4.2</v>
      </c>
      <c r="AU17" s="18">
        <v>0.3</v>
      </c>
      <c r="AV17" s="18">
        <v>135.6</v>
      </c>
      <c r="AW17" s="18">
        <v>5</v>
      </c>
      <c r="AY17" s="17">
        <v>0.69</v>
      </c>
      <c r="AZ17" s="17">
        <v>3.6</v>
      </c>
      <c r="BA17" s="17">
        <v>36</v>
      </c>
      <c r="BB17" s="17">
        <v>9.6999999999999993</v>
      </c>
      <c r="BC17" s="17">
        <v>82</v>
      </c>
      <c r="BD17" s="17">
        <v>36</v>
      </c>
      <c r="BE17" s="17">
        <v>0.69399999999999995</v>
      </c>
      <c r="BF17" s="17" t="s">
        <v>33</v>
      </c>
      <c r="BG17" s="17">
        <v>-2.6</v>
      </c>
      <c r="BH17" s="17">
        <v>-2.1</v>
      </c>
    </row>
    <row r="18" spans="1:61" ht="15">
      <c r="A18" s="28" t="s">
        <v>34</v>
      </c>
      <c r="B18" s="20">
        <v>0</v>
      </c>
      <c r="C18" s="29">
        <v>6.2499999999999991</v>
      </c>
      <c r="D18" s="30">
        <v>10759.240999999998</v>
      </c>
      <c r="E18" s="31">
        <v>0.15661784116556179</v>
      </c>
      <c r="F18" s="32">
        <f>(D18*E18)</f>
        <v>1685.0890979999999</v>
      </c>
      <c r="G18" s="16">
        <v>23</v>
      </c>
      <c r="H18" s="16">
        <v>24</v>
      </c>
      <c r="I18" s="16">
        <v>60</v>
      </c>
      <c r="J18" s="29">
        <f t="shared" si="4"/>
        <v>0.74336592178770955</v>
      </c>
      <c r="K18" s="33">
        <v>21.48</v>
      </c>
      <c r="L18" s="34">
        <v>15461</v>
      </c>
      <c r="M18" s="35">
        <v>0.28299999999999997</v>
      </c>
      <c r="N18" s="16">
        <v>-2.8</v>
      </c>
      <c r="O18" s="16">
        <v>0.57899999999999996</v>
      </c>
      <c r="P18" s="16">
        <v>825.1</v>
      </c>
      <c r="Q18" s="16">
        <v>2034.2</v>
      </c>
      <c r="R18" s="16">
        <v>0.59299999999999997</v>
      </c>
      <c r="S18" s="16">
        <v>874.5</v>
      </c>
      <c r="T18" s="16">
        <v>2109.1999999999998</v>
      </c>
      <c r="U18" s="16">
        <v>0.90700000000000003</v>
      </c>
      <c r="V18" s="16">
        <v>3796.3</v>
      </c>
      <c r="W18" s="16">
        <v>6066.4</v>
      </c>
      <c r="X18" s="16">
        <v>0.92100000000000004</v>
      </c>
      <c r="Y18" s="16">
        <v>3742.3</v>
      </c>
      <c r="Z18" s="16">
        <v>5757.7</v>
      </c>
      <c r="AA18" s="16">
        <v>5253.1</v>
      </c>
      <c r="AB18" s="16">
        <v>18879.8</v>
      </c>
      <c r="AC18" s="16">
        <f t="shared" si="1"/>
        <v>11824.099999999999</v>
      </c>
      <c r="AD18" s="16">
        <f t="shared" si="2"/>
        <v>7538.6</v>
      </c>
      <c r="AE18" s="15" t="s">
        <v>6</v>
      </c>
      <c r="AF18" s="16">
        <v>5</v>
      </c>
      <c r="AG18" s="16" t="s">
        <v>35</v>
      </c>
      <c r="AH18" s="17">
        <v>0</v>
      </c>
      <c r="AJ18" s="17">
        <f t="shared" si="3"/>
        <v>0.45737963693764799</v>
      </c>
      <c r="AK18" s="17">
        <v>12.67</v>
      </c>
      <c r="AL18" s="17">
        <v>5.7949999999999999</v>
      </c>
      <c r="AM18" s="17">
        <v>0.22883500000000001</v>
      </c>
      <c r="AN18" s="18">
        <v>95</v>
      </c>
      <c r="AO18" s="18">
        <v>54.9</v>
      </c>
      <c r="AP18" s="18">
        <v>30.1</v>
      </c>
      <c r="AQ18" s="18">
        <v>8</v>
      </c>
      <c r="AR18" s="18">
        <v>2.7</v>
      </c>
      <c r="AS18" s="18">
        <v>3.4</v>
      </c>
      <c r="AT18" s="18">
        <v>4.3</v>
      </c>
      <c r="AU18" s="18">
        <v>0.7</v>
      </c>
      <c r="AV18" s="18">
        <v>158.6</v>
      </c>
      <c r="AW18" s="18">
        <v>2.8</v>
      </c>
      <c r="AY18" s="17">
        <v>0.65</v>
      </c>
      <c r="AZ18" s="17">
        <v>4.2</v>
      </c>
      <c r="BA18" s="17">
        <v>60</v>
      </c>
      <c r="BB18" s="17">
        <v>9.1999999999999993</v>
      </c>
      <c r="BC18" s="17">
        <v>73</v>
      </c>
      <c r="BD18" s="17">
        <v>26</v>
      </c>
      <c r="BE18" s="17">
        <v>0.41499999999999998</v>
      </c>
      <c r="BG18" s="17">
        <v>-2.8</v>
      </c>
      <c r="BH18" s="17">
        <v>-2.4</v>
      </c>
      <c r="BI18" s="17">
        <v>-4</v>
      </c>
    </row>
    <row r="19" spans="1:61" ht="15">
      <c r="A19" s="28" t="s">
        <v>36</v>
      </c>
      <c r="B19" s="20">
        <v>1</v>
      </c>
      <c r="C19" s="29">
        <v>5.72</v>
      </c>
      <c r="D19" s="30"/>
      <c r="E19" s="31"/>
      <c r="F19" s="32"/>
      <c r="G19" s="16">
        <v>8</v>
      </c>
      <c r="H19" s="16">
        <v>9</v>
      </c>
      <c r="I19" s="16">
        <v>85</v>
      </c>
      <c r="J19" s="29">
        <f t="shared" si="4"/>
        <v>0.5564171611136467</v>
      </c>
      <c r="K19" s="33">
        <v>21.91</v>
      </c>
      <c r="L19" s="34">
        <v>17278.2</v>
      </c>
      <c r="M19" s="35">
        <v>0.35599999999999998</v>
      </c>
      <c r="N19" s="16">
        <v>-3.1</v>
      </c>
      <c r="O19" s="16">
        <v>0.629</v>
      </c>
      <c r="P19" s="16">
        <v>1225.5999999999999</v>
      </c>
      <c r="Q19" s="16">
        <v>1963.6</v>
      </c>
      <c r="R19" s="16">
        <v>0.60399999999999998</v>
      </c>
      <c r="S19" s="16">
        <v>900.3</v>
      </c>
      <c r="T19" s="16">
        <v>1729.3</v>
      </c>
      <c r="U19" s="16">
        <v>0.90800000000000003</v>
      </c>
      <c r="V19" s="16">
        <v>3148.2</v>
      </c>
      <c r="W19" s="16">
        <v>4264.7</v>
      </c>
      <c r="X19" s="16">
        <v>0.91300000000000003</v>
      </c>
      <c r="Y19" s="16">
        <v>3143.5</v>
      </c>
      <c r="Z19" s="16">
        <v>4233.5</v>
      </c>
      <c r="AA19" s="16">
        <v>7976.7</v>
      </c>
      <c r="AB19" s="16">
        <v>14968.2</v>
      </c>
      <c r="AC19" s="16">
        <f t="shared" si="1"/>
        <v>8498.2000000000007</v>
      </c>
      <c r="AD19" s="16">
        <f t="shared" si="2"/>
        <v>6291.7</v>
      </c>
      <c r="AE19" s="15" t="s">
        <v>10</v>
      </c>
      <c r="AF19" s="16">
        <v>0</v>
      </c>
      <c r="AG19" s="16" t="s">
        <v>7</v>
      </c>
      <c r="AH19" s="17">
        <v>0</v>
      </c>
      <c r="AJ19" s="17">
        <f t="shared" si="3"/>
        <v>0.32043424969357381</v>
      </c>
      <c r="AK19" s="17">
        <v>5.7110000000000003</v>
      </c>
      <c r="AL19" s="17">
        <v>1.83</v>
      </c>
      <c r="AM19" s="17">
        <v>0.121419</v>
      </c>
      <c r="AN19" s="18">
        <v>107.1</v>
      </c>
      <c r="AO19" s="18">
        <v>86.6</v>
      </c>
      <c r="AP19" s="18">
        <v>23</v>
      </c>
      <c r="AQ19" s="18">
        <v>14.3</v>
      </c>
      <c r="AR19" s="18">
        <v>4.5999999999999996</v>
      </c>
      <c r="AS19" s="18">
        <v>8.1999999999999993</v>
      </c>
      <c r="AT19" s="18">
        <v>4</v>
      </c>
      <c r="AU19" s="18">
        <v>2.1</v>
      </c>
      <c r="AV19" s="18">
        <v>122.5</v>
      </c>
      <c r="AW19" s="18">
        <v>4.0999999999999996</v>
      </c>
      <c r="AY19" s="17">
        <v>0.62</v>
      </c>
      <c r="AZ19" s="17">
        <v>2.8</v>
      </c>
      <c r="BA19" s="17">
        <v>31.6</v>
      </c>
      <c r="BB19" s="17">
        <v>9.6</v>
      </c>
      <c r="BC19" s="17">
        <v>60</v>
      </c>
      <c r="BD19" s="17">
        <v>60.7</v>
      </c>
      <c r="BE19" s="17">
        <v>0.20399999999999999</v>
      </c>
      <c r="BF19" s="17" t="s">
        <v>37</v>
      </c>
      <c r="BG19" s="17">
        <v>-2.5</v>
      </c>
      <c r="BH19" s="17">
        <v>-1.8</v>
      </c>
      <c r="BI19" s="17">
        <v>-2</v>
      </c>
    </row>
    <row r="20" spans="1:61" ht="18.75" customHeight="1">
      <c r="A20" s="28" t="s">
        <v>38</v>
      </c>
      <c r="B20" s="20">
        <v>1</v>
      </c>
      <c r="C20" s="29">
        <v>6.24</v>
      </c>
      <c r="D20" s="30"/>
      <c r="E20" s="31"/>
      <c r="F20" s="32"/>
      <c r="G20" s="16">
        <v>14</v>
      </c>
      <c r="H20" s="16">
        <v>14</v>
      </c>
      <c r="I20" s="16">
        <v>82</v>
      </c>
      <c r="J20" s="29">
        <f>(Q20+T20+W20+Z20)/(K20*1000)</f>
        <v>0.64042983565107459</v>
      </c>
      <c r="K20" s="33">
        <v>23.73</v>
      </c>
      <c r="L20" s="34">
        <v>22850.3</v>
      </c>
      <c r="M20" s="35">
        <v>0.38100000000000001</v>
      </c>
      <c r="N20" s="16">
        <v>-2.5</v>
      </c>
      <c r="O20" s="16">
        <v>0.65300000000000002</v>
      </c>
      <c r="P20" s="16">
        <v>1675.3</v>
      </c>
      <c r="Q20" s="16">
        <v>1649.2</v>
      </c>
      <c r="R20" s="16">
        <v>0.65300000000000002</v>
      </c>
      <c r="S20" s="16">
        <v>1675.3</v>
      </c>
      <c r="T20" s="16">
        <v>1649.2</v>
      </c>
      <c r="U20" s="16">
        <v>0.90300000000000002</v>
      </c>
      <c r="V20" s="16">
        <v>5422.8</v>
      </c>
      <c r="W20" s="16">
        <v>5949.5</v>
      </c>
      <c r="X20" s="16">
        <v>0.90300000000000002</v>
      </c>
      <c r="Y20" s="16">
        <v>5422.8</v>
      </c>
      <c r="Z20" s="16">
        <v>5949.5</v>
      </c>
      <c r="AA20" s="16">
        <v>7774</v>
      </c>
      <c r="AB20" s="16">
        <v>17383.400000000001</v>
      </c>
      <c r="AC20" s="16">
        <f t="shared" si="1"/>
        <v>11899</v>
      </c>
      <c r="AD20" s="16">
        <f t="shared" si="2"/>
        <v>10845.6</v>
      </c>
      <c r="AE20" s="15" t="s">
        <v>6</v>
      </c>
      <c r="AF20" s="16">
        <v>1</v>
      </c>
      <c r="AG20" s="16" t="s">
        <v>39</v>
      </c>
      <c r="AH20" s="17">
        <v>0</v>
      </c>
      <c r="AJ20" s="17">
        <f t="shared" si="3"/>
        <v>0.30106371548296978</v>
      </c>
      <c r="AK20" s="17">
        <v>9.3070000000000004</v>
      </c>
      <c r="AL20" s="17">
        <v>2.802</v>
      </c>
      <c r="AM20" s="17">
        <v>0.23882800000000001</v>
      </c>
      <c r="AN20" s="18">
        <v>48.3</v>
      </c>
      <c r="AO20" s="18">
        <v>80.900000000000006</v>
      </c>
      <c r="AP20" s="18">
        <v>22.9</v>
      </c>
      <c r="AQ20" s="18">
        <v>16.7</v>
      </c>
      <c r="AR20" s="18">
        <v>2.9</v>
      </c>
      <c r="AS20" s="18">
        <v>20.8</v>
      </c>
      <c r="AT20" s="18">
        <v>4.4000000000000004</v>
      </c>
      <c r="AU20" s="18">
        <v>1.7</v>
      </c>
      <c r="AV20" s="18">
        <v>154.80000000000001</v>
      </c>
      <c r="AW20" s="18">
        <v>3.3</v>
      </c>
      <c r="AY20" s="17">
        <v>0.79</v>
      </c>
      <c r="AZ20" s="17">
        <v>3.4</v>
      </c>
      <c r="BA20" s="17">
        <v>31</v>
      </c>
      <c r="BB20" s="17">
        <v>9.3000000000000007</v>
      </c>
      <c r="BC20" s="17">
        <v>37</v>
      </c>
      <c r="BD20" s="17">
        <v>45</v>
      </c>
      <c r="BE20" s="17">
        <v>0.26</v>
      </c>
      <c r="BF20" s="17" t="s">
        <v>40</v>
      </c>
      <c r="BG20" s="17">
        <v>-2.5</v>
      </c>
      <c r="BH20" s="17">
        <v>-2</v>
      </c>
      <c r="BI20" s="17">
        <v>-2.1</v>
      </c>
    </row>
    <row r="21" spans="1:61" ht="15">
      <c r="A21" s="28" t="s">
        <v>41</v>
      </c>
      <c r="B21" s="20">
        <v>0</v>
      </c>
      <c r="C21" s="29">
        <v>4.9609374999999991</v>
      </c>
      <c r="D21" s="30">
        <v>5860.2079999999996</v>
      </c>
      <c r="E21" s="31">
        <v>0.1882613465255841</v>
      </c>
      <c r="F21" s="32">
        <f t="shared" ref="F21:F28" si="5">(D21*E21)</f>
        <v>1103.2506490000001</v>
      </c>
      <c r="G21" s="16">
        <v>9</v>
      </c>
      <c r="H21" s="16">
        <v>11</v>
      </c>
      <c r="I21" s="16">
        <v>76</v>
      </c>
      <c r="J21" s="29">
        <f t="shared" si="4"/>
        <v>0.60217638691322906</v>
      </c>
      <c r="K21" s="33">
        <v>21.09</v>
      </c>
      <c r="L21" s="34">
        <v>22053.1</v>
      </c>
      <c r="M21" s="35">
        <v>0.41699999999999998</v>
      </c>
      <c r="N21" s="16">
        <v>-2.6</v>
      </c>
      <c r="O21" s="16">
        <v>0.55800000000000005</v>
      </c>
      <c r="P21" s="16">
        <v>1738.5</v>
      </c>
      <c r="Q21" s="16">
        <v>1643.6</v>
      </c>
      <c r="R21" s="16">
        <v>9.5730000000000004</v>
      </c>
      <c r="S21" s="16">
        <v>1525.7</v>
      </c>
      <c r="T21" s="16">
        <v>1668.7</v>
      </c>
      <c r="U21" s="16">
        <v>0.80200000000000005</v>
      </c>
      <c r="V21" s="16">
        <v>3960.1</v>
      </c>
      <c r="W21" s="16">
        <v>4721.1000000000004</v>
      </c>
      <c r="X21" s="16">
        <v>0.82</v>
      </c>
      <c r="Y21" s="16">
        <v>4052.7</v>
      </c>
      <c r="Z21" s="16">
        <v>4666.5</v>
      </c>
      <c r="AA21" s="16">
        <v>9875.5</v>
      </c>
      <c r="AB21" s="16">
        <v>14128.1</v>
      </c>
      <c r="AC21" s="16">
        <f t="shared" si="1"/>
        <v>9387.6</v>
      </c>
      <c r="AD21" s="16">
        <f t="shared" si="2"/>
        <v>8012.7999999999993</v>
      </c>
      <c r="AE21" s="15" t="s">
        <v>6</v>
      </c>
      <c r="AF21" s="16">
        <v>1</v>
      </c>
      <c r="AG21" s="16" t="s">
        <v>42</v>
      </c>
      <c r="AH21" s="17">
        <v>0</v>
      </c>
      <c r="AJ21" s="17">
        <f t="shared" si="3"/>
        <v>0.56637638062871709</v>
      </c>
      <c r="AK21" s="17">
        <v>9.4160000000000004</v>
      </c>
      <c r="AL21" s="17">
        <v>5.3330000000000002</v>
      </c>
      <c r="AM21" s="17">
        <v>0.596051</v>
      </c>
      <c r="AN21" s="18">
        <v>40.6</v>
      </c>
      <c r="AO21" s="18">
        <v>62</v>
      </c>
      <c r="AP21" s="18">
        <v>21.4</v>
      </c>
      <c r="AQ21" s="18">
        <v>13.7</v>
      </c>
      <c r="AR21" s="18">
        <v>3.2</v>
      </c>
      <c r="AS21" s="18">
        <v>16.100000000000001</v>
      </c>
      <c r="AT21" s="18">
        <v>3.5</v>
      </c>
      <c r="AU21" s="18">
        <v>0.3</v>
      </c>
      <c r="AV21" s="18">
        <v>92.6</v>
      </c>
      <c r="AW21" s="18">
        <v>1.4</v>
      </c>
    </row>
    <row r="22" spans="1:61" ht="15">
      <c r="A22" s="28" t="s">
        <v>43</v>
      </c>
      <c r="B22" s="20">
        <v>1</v>
      </c>
      <c r="C22" s="29">
        <v>6.6348362686365485</v>
      </c>
      <c r="D22" s="30">
        <v>7556.1469999999999</v>
      </c>
      <c r="E22" s="31">
        <v>0.1708422176011134</v>
      </c>
      <c r="F22" s="32">
        <f t="shared" si="5"/>
        <v>1290.9089100000001</v>
      </c>
      <c r="G22" s="16">
        <v>19</v>
      </c>
      <c r="H22" s="16">
        <v>21</v>
      </c>
      <c r="I22" s="16">
        <v>72</v>
      </c>
      <c r="J22" s="29">
        <f t="shared" si="4"/>
        <v>0.73738738738738741</v>
      </c>
      <c r="K22" s="18">
        <v>19.98</v>
      </c>
      <c r="L22" s="36">
        <v>15487.5</v>
      </c>
      <c r="M22" s="37">
        <v>0.314</v>
      </c>
      <c r="N22" s="16">
        <v>-3</v>
      </c>
      <c r="O22" s="16">
        <v>0.58899999999999997</v>
      </c>
      <c r="P22" s="16">
        <v>1074.4000000000001</v>
      </c>
      <c r="Q22" s="16">
        <v>1864</v>
      </c>
      <c r="R22" s="16">
        <v>0.57299999999999995</v>
      </c>
      <c r="S22" s="16">
        <v>1112.3</v>
      </c>
      <c r="T22" s="16">
        <v>2092.6</v>
      </c>
      <c r="U22" s="16">
        <v>0.73899999999999999</v>
      </c>
      <c r="V22" s="16">
        <v>3436.1</v>
      </c>
      <c r="W22" s="16">
        <v>5371.5</v>
      </c>
      <c r="X22" s="16">
        <v>0.78100000000000003</v>
      </c>
      <c r="Y22" s="16">
        <v>3327.9</v>
      </c>
      <c r="Z22" s="16">
        <v>5404.9</v>
      </c>
      <c r="AA22" s="16">
        <v>5675.6</v>
      </c>
      <c r="AB22" s="16">
        <v>15438.3</v>
      </c>
      <c r="AC22" s="16">
        <f t="shared" si="1"/>
        <v>10776.4</v>
      </c>
      <c r="AD22" s="16">
        <f t="shared" si="2"/>
        <v>6764</v>
      </c>
      <c r="AE22" s="15" t="s">
        <v>10</v>
      </c>
      <c r="AF22" s="16">
        <v>0</v>
      </c>
      <c r="AG22" s="16" t="s">
        <v>44</v>
      </c>
      <c r="AH22" s="17">
        <v>0</v>
      </c>
      <c r="AJ22" s="17">
        <f t="shared" si="3"/>
        <v>0.57507102272727273</v>
      </c>
      <c r="AK22" s="17">
        <v>14.08</v>
      </c>
      <c r="AL22" s="17">
        <v>8.0969999999999995</v>
      </c>
      <c r="AM22" s="17">
        <v>0.48363800000000001</v>
      </c>
      <c r="AN22" s="18">
        <v>160</v>
      </c>
      <c r="AO22" s="18">
        <v>71.5</v>
      </c>
      <c r="AP22" s="18">
        <v>24.7</v>
      </c>
      <c r="AQ22" s="18">
        <v>9.6</v>
      </c>
      <c r="AR22" s="18">
        <v>3.1</v>
      </c>
      <c r="AS22" s="18">
        <v>3.9</v>
      </c>
      <c r="AT22" s="18">
        <v>3.5</v>
      </c>
      <c r="AU22" s="18">
        <v>2.1</v>
      </c>
      <c r="AV22" s="18">
        <v>120.3</v>
      </c>
      <c r="AW22" s="18">
        <v>3.2</v>
      </c>
      <c r="AY22" s="17">
        <v>0.84</v>
      </c>
      <c r="BA22" s="17">
        <v>35</v>
      </c>
      <c r="BB22" s="17">
        <v>9.3000000000000007</v>
      </c>
      <c r="BC22" s="17">
        <v>113</v>
      </c>
      <c r="BD22" s="17">
        <v>32</v>
      </c>
      <c r="BE22" s="17">
        <v>0.61599999999999999</v>
      </c>
      <c r="BF22" s="17" t="s">
        <v>45</v>
      </c>
      <c r="BG22" s="17">
        <v>-3</v>
      </c>
      <c r="BH22" s="17">
        <v>-3.3</v>
      </c>
      <c r="BI22" s="17">
        <v>-4.0999999999999996</v>
      </c>
    </row>
    <row r="23" spans="1:61" ht="15">
      <c r="A23" s="28" t="s">
        <v>46</v>
      </c>
      <c r="B23" s="20">
        <v>1</v>
      </c>
      <c r="C23" s="29">
        <v>5.8988640849085563</v>
      </c>
      <c r="D23" s="30">
        <v>6751.4150000000009</v>
      </c>
      <c r="E23" s="31">
        <v>0.22678164532916431</v>
      </c>
      <c r="F23" s="32">
        <f t="shared" si="5"/>
        <v>1531.097002</v>
      </c>
      <c r="G23" s="16">
        <v>12</v>
      </c>
      <c r="H23" s="16">
        <v>13</v>
      </c>
      <c r="I23" s="16">
        <v>68</v>
      </c>
      <c r="J23" s="29">
        <f t="shared" si="4"/>
        <v>0.50014998125234345</v>
      </c>
      <c r="K23" s="18">
        <v>26.67</v>
      </c>
      <c r="L23" s="36">
        <v>24394.5</v>
      </c>
      <c r="M23" s="37">
        <v>0.40600000000000003</v>
      </c>
      <c r="N23" s="16">
        <v>-3</v>
      </c>
      <c r="O23" s="16">
        <v>0.58299999999999996</v>
      </c>
      <c r="P23" s="16">
        <v>1790.5</v>
      </c>
      <c r="Q23" s="16">
        <v>1886.6</v>
      </c>
      <c r="R23" s="16">
        <v>0.59</v>
      </c>
      <c r="S23" s="16">
        <v>2103.6</v>
      </c>
      <c r="T23" s="16">
        <v>2010.9</v>
      </c>
      <c r="U23" s="16">
        <v>0.83</v>
      </c>
      <c r="V23" s="16">
        <v>4191.5</v>
      </c>
      <c r="W23" s="16">
        <v>4809.5</v>
      </c>
      <c r="X23" s="16"/>
      <c r="Y23" s="16">
        <v>4426.8999999999996</v>
      </c>
      <c r="Z23" s="16">
        <v>4632</v>
      </c>
      <c r="AA23" s="16">
        <v>10910.9</v>
      </c>
      <c r="AB23" s="16">
        <v>17772</v>
      </c>
      <c r="AC23" s="16">
        <f t="shared" si="1"/>
        <v>9441.5</v>
      </c>
      <c r="AD23" s="16">
        <f t="shared" si="2"/>
        <v>8618.4</v>
      </c>
      <c r="AE23" s="15" t="s">
        <v>10</v>
      </c>
      <c r="AF23" s="16">
        <v>0</v>
      </c>
      <c r="AG23" s="16" t="s">
        <v>7</v>
      </c>
      <c r="AH23" s="17">
        <v>0</v>
      </c>
      <c r="AJ23" s="17">
        <f t="shared" si="3"/>
        <v>0.21540755467196815</v>
      </c>
      <c r="AK23" s="17">
        <v>10.06</v>
      </c>
      <c r="AL23" s="17">
        <v>2.1669999999999998</v>
      </c>
      <c r="AM23" s="17">
        <v>0.27379999999999999</v>
      </c>
      <c r="AN23" s="18">
        <v>12.1</v>
      </c>
      <c r="AO23" s="18">
        <v>83.7</v>
      </c>
      <c r="AP23" s="18">
        <v>23.2</v>
      </c>
      <c r="AQ23" s="18">
        <v>11.3</v>
      </c>
      <c r="AR23" s="18">
        <v>2.5</v>
      </c>
      <c r="AS23" s="18">
        <v>12.2</v>
      </c>
      <c r="AT23" s="18">
        <v>4</v>
      </c>
      <c r="AU23" s="18">
        <v>1.4</v>
      </c>
      <c r="AV23" s="18">
        <v>90.9</v>
      </c>
      <c r="AW23" s="18">
        <v>3.2</v>
      </c>
      <c r="AY23" s="17">
        <v>0.63</v>
      </c>
      <c r="AZ23" s="17">
        <v>3.2</v>
      </c>
      <c r="BA23" s="17">
        <v>32</v>
      </c>
      <c r="BB23" s="17">
        <v>9.3000000000000007</v>
      </c>
      <c r="BC23" s="17">
        <v>81</v>
      </c>
      <c r="BD23" s="17">
        <v>33</v>
      </c>
      <c r="BF23" s="17" t="s">
        <v>47</v>
      </c>
      <c r="BG23" s="17">
        <v>-3.2</v>
      </c>
      <c r="BH23" s="17">
        <v>-3</v>
      </c>
      <c r="BI23" s="17">
        <v>-2.4</v>
      </c>
    </row>
    <row r="24" spans="1:61" ht="15">
      <c r="A24" s="14" t="s">
        <v>48</v>
      </c>
      <c r="B24" s="20">
        <v>1</v>
      </c>
      <c r="C24" s="29">
        <v>6.31</v>
      </c>
      <c r="D24" s="17">
        <v>6550.0710000000008</v>
      </c>
      <c r="E24" s="44">
        <v>0.20305463238490085</v>
      </c>
      <c r="F24" s="32">
        <f t="shared" si="5"/>
        <v>1330.0222590000001</v>
      </c>
      <c r="G24" s="16">
        <v>11</v>
      </c>
      <c r="H24" s="16">
        <v>13</v>
      </c>
      <c r="I24" s="16">
        <v>69</v>
      </c>
      <c r="J24" s="29">
        <f t="shared" si="4"/>
        <v>0.48691394658753712</v>
      </c>
      <c r="K24" s="33">
        <v>30.33</v>
      </c>
      <c r="L24" s="34">
        <v>30859.9</v>
      </c>
      <c r="M24" s="35">
        <v>0.437</v>
      </c>
      <c r="N24" s="16">
        <v>-2.6</v>
      </c>
      <c r="O24" s="16"/>
      <c r="P24" s="16"/>
      <c r="Q24" s="16">
        <v>1853.9</v>
      </c>
      <c r="R24" s="16"/>
      <c r="S24" s="16"/>
      <c r="T24" s="16">
        <v>2020.3</v>
      </c>
      <c r="U24" s="16"/>
      <c r="V24" s="16"/>
      <c r="W24" s="16">
        <v>5210</v>
      </c>
      <c r="X24" s="16"/>
      <c r="Y24" s="16"/>
      <c r="Z24" s="16">
        <v>5683.9</v>
      </c>
      <c r="AA24" s="16"/>
      <c r="AB24" s="16"/>
      <c r="AC24" s="16">
        <f t="shared" si="1"/>
        <v>10893.9</v>
      </c>
      <c r="AD24" s="16"/>
      <c r="AE24" s="15" t="s">
        <v>10</v>
      </c>
      <c r="AF24" s="16">
        <v>0</v>
      </c>
      <c r="AG24" s="16" t="s">
        <v>7</v>
      </c>
      <c r="AH24" s="17">
        <v>0</v>
      </c>
      <c r="AJ24" s="17">
        <f t="shared" si="3"/>
        <v>0.27675559644280895</v>
      </c>
      <c r="AK24" s="17">
        <v>6.5220000000000002</v>
      </c>
      <c r="AL24" s="17">
        <v>1.8049999999999999</v>
      </c>
      <c r="AM24" s="17">
        <v>6.8959300000000001E-2</v>
      </c>
      <c r="BF24" s="17" t="s">
        <v>49</v>
      </c>
    </row>
    <row r="25" spans="1:61" ht="15">
      <c r="A25" s="14" t="s">
        <v>50</v>
      </c>
      <c r="B25" s="20">
        <v>0</v>
      </c>
      <c r="C25" s="29">
        <v>5.93</v>
      </c>
      <c r="D25" s="30">
        <v>8105.3989999999994</v>
      </c>
      <c r="E25" s="44">
        <v>0.12349487027103787</v>
      </c>
      <c r="F25" s="32">
        <f t="shared" si="5"/>
        <v>1000.975198</v>
      </c>
      <c r="G25" s="16">
        <v>20</v>
      </c>
      <c r="H25" s="16">
        <v>20</v>
      </c>
      <c r="I25" s="16">
        <v>61</v>
      </c>
      <c r="J25" s="29">
        <f t="shared" si="4"/>
        <v>0.66739089184060718</v>
      </c>
      <c r="K25" s="33">
        <v>21.08</v>
      </c>
      <c r="L25" s="34">
        <v>16371.7</v>
      </c>
      <c r="M25" s="35">
        <v>0.33</v>
      </c>
      <c r="N25" s="16">
        <v>-2.7</v>
      </c>
      <c r="O25" s="16">
        <v>0.629</v>
      </c>
      <c r="P25" s="16">
        <v>1217.8</v>
      </c>
      <c r="Q25" s="16">
        <v>1535.5</v>
      </c>
      <c r="R25" s="16">
        <v>0.61299999999999999</v>
      </c>
      <c r="S25" s="16">
        <v>1011.4</v>
      </c>
      <c r="T25" s="16">
        <v>1509.3</v>
      </c>
      <c r="U25" s="16">
        <v>0.96499999999999997</v>
      </c>
      <c r="V25" s="16">
        <v>3265.6</v>
      </c>
      <c r="W25" s="16">
        <v>5590.7</v>
      </c>
      <c r="X25" s="16">
        <v>0.93799999999999994</v>
      </c>
      <c r="Y25" s="16">
        <v>3142.3</v>
      </c>
      <c r="Z25" s="16">
        <v>5433.1</v>
      </c>
      <c r="AA25" s="16">
        <v>6816.5</v>
      </c>
      <c r="AB25" s="16">
        <v>14849.1</v>
      </c>
      <c r="AC25" s="16">
        <f t="shared" si="1"/>
        <v>11023.8</v>
      </c>
      <c r="AD25" s="16">
        <f t="shared" si="2"/>
        <v>6407.9</v>
      </c>
      <c r="AE25" s="15" t="s">
        <v>6</v>
      </c>
      <c r="AF25" s="16">
        <v>1</v>
      </c>
      <c r="AG25" s="16" t="s">
        <v>51</v>
      </c>
      <c r="AH25" s="17">
        <v>0</v>
      </c>
      <c r="AJ25" s="17">
        <f t="shared" si="3"/>
        <v>0.27087174084803789</v>
      </c>
      <c r="AK25" s="17">
        <v>7.5940000000000003</v>
      </c>
      <c r="AL25" s="17">
        <v>2.0569999999999999</v>
      </c>
      <c r="AM25" s="17">
        <v>0.127664</v>
      </c>
    </row>
    <row r="26" spans="1:61" ht="15">
      <c r="A26" s="14" t="s">
        <v>52</v>
      </c>
      <c r="B26" s="20">
        <v>0</v>
      </c>
      <c r="C26" s="29">
        <v>5.62</v>
      </c>
      <c r="D26" s="30">
        <v>6988.4140000000007</v>
      </c>
      <c r="E26" s="44">
        <v>0.22977952708583099</v>
      </c>
      <c r="F26" s="32">
        <f t="shared" si="5"/>
        <v>1605.7944640000007</v>
      </c>
      <c r="G26" s="16">
        <v>12</v>
      </c>
      <c r="H26" s="16">
        <v>14</v>
      </c>
      <c r="I26" s="16">
        <v>76</v>
      </c>
      <c r="J26" s="29">
        <f t="shared" si="4"/>
        <v>0.52558823529411769</v>
      </c>
      <c r="K26" s="33">
        <v>27.2</v>
      </c>
      <c r="L26" s="34">
        <v>27836.2</v>
      </c>
      <c r="M26" s="35">
        <v>0.42199999999999999</v>
      </c>
      <c r="N26" s="16">
        <v>-2.5</v>
      </c>
      <c r="O26" s="16">
        <v>0.60199999999999998</v>
      </c>
      <c r="P26" s="16">
        <v>1643.9</v>
      </c>
      <c r="Q26" s="16">
        <v>1844.3</v>
      </c>
      <c r="R26" s="16">
        <v>0.60599999999999998</v>
      </c>
      <c r="S26" s="16">
        <v>1682.6</v>
      </c>
      <c r="T26" s="16">
        <v>1867.2</v>
      </c>
      <c r="U26" s="16">
        <v>0.83799999999999997</v>
      </c>
      <c r="V26" s="16">
        <v>5374</v>
      </c>
      <c r="W26" s="16">
        <v>5264.8</v>
      </c>
      <c r="X26" s="16">
        <v>0.85499999999999998</v>
      </c>
      <c r="Y26" s="16">
        <v>5051.5</v>
      </c>
      <c r="Z26" s="16">
        <v>5319.7</v>
      </c>
      <c r="AA26" s="16">
        <v>12890.9</v>
      </c>
      <c r="AB26" s="16">
        <v>19044.2</v>
      </c>
      <c r="AC26" s="16">
        <f t="shared" si="1"/>
        <v>10584.5</v>
      </c>
      <c r="AD26" s="16">
        <f t="shared" si="2"/>
        <v>10425.5</v>
      </c>
      <c r="AE26" s="15" t="s">
        <v>10</v>
      </c>
      <c r="AF26" s="16">
        <v>0</v>
      </c>
      <c r="AG26" s="16" t="s">
        <v>7</v>
      </c>
      <c r="AH26" s="17">
        <v>0</v>
      </c>
      <c r="AJ26" s="17">
        <f t="shared" si="3"/>
        <v>9.7335423197492166E-2</v>
      </c>
      <c r="AK26" s="17">
        <v>12.76</v>
      </c>
      <c r="AL26" s="17">
        <v>1.242</v>
      </c>
      <c r="AM26" s="17">
        <v>0.138905</v>
      </c>
      <c r="AY26" s="17">
        <v>1.03</v>
      </c>
      <c r="AZ26" s="17">
        <v>3.5</v>
      </c>
      <c r="BA26" s="17">
        <v>35</v>
      </c>
      <c r="BB26" s="17">
        <v>9.5</v>
      </c>
      <c r="BC26" s="17">
        <v>66</v>
      </c>
      <c r="BD26" s="17">
        <v>74</v>
      </c>
      <c r="BE26" s="17">
        <v>0.53800000000000003</v>
      </c>
      <c r="BG26" s="17">
        <v>-2.1</v>
      </c>
      <c r="BH26" s="17">
        <v>-2.5</v>
      </c>
      <c r="BI26" s="17">
        <v>-2.6</v>
      </c>
    </row>
    <row r="27" spans="1:61" ht="15">
      <c r="A27" s="14" t="s">
        <v>53</v>
      </c>
      <c r="B27" s="20">
        <v>0</v>
      </c>
      <c r="C27" s="29">
        <v>5.44</v>
      </c>
      <c r="D27" s="30">
        <v>7571.3319999999994</v>
      </c>
      <c r="E27" s="44">
        <v>0.15110515190722057</v>
      </c>
      <c r="F27" s="32">
        <f t="shared" si="5"/>
        <v>1144.067272</v>
      </c>
      <c r="G27" s="16">
        <v>21</v>
      </c>
      <c r="H27" s="16">
        <v>23</v>
      </c>
      <c r="I27" s="16">
        <v>65</v>
      </c>
      <c r="J27" s="29">
        <f t="shared" si="4"/>
        <v>0.70101058201058208</v>
      </c>
      <c r="K27" s="18">
        <v>18.899999999999999</v>
      </c>
      <c r="L27" s="36">
        <v>12239.6</v>
      </c>
      <c r="M27" s="37">
        <v>0.26900000000000002</v>
      </c>
      <c r="N27" s="16">
        <v>-2.6</v>
      </c>
      <c r="O27" s="16">
        <v>0.58699999999999997</v>
      </c>
      <c r="P27" s="16">
        <v>428.6</v>
      </c>
      <c r="Q27" s="16">
        <v>1844.3</v>
      </c>
      <c r="R27" s="16">
        <v>0.61</v>
      </c>
      <c r="S27" s="16">
        <v>533.5</v>
      </c>
      <c r="T27" s="16">
        <v>1956.2</v>
      </c>
      <c r="U27" s="16">
        <v>0.879</v>
      </c>
      <c r="V27" s="16">
        <v>3181</v>
      </c>
      <c r="W27" s="16">
        <v>4559.5</v>
      </c>
      <c r="X27" s="16">
        <v>0.879</v>
      </c>
      <c r="Y27" s="16">
        <v>3262.1</v>
      </c>
      <c r="Z27" s="16">
        <v>4889.1000000000004</v>
      </c>
      <c r="AA27" s="16">
        <v>3955.5</v>
      </c>
      <c r="AB27" s="16">
        <v>15877.6</v>
      </c>
      <c r="AC27" s="16">
        <f t="shared" si="1"/>
        <v>9448.6</v>
      </c>
      <c r="AD27" s="16">
        <f t="shared" si="2"/>
        <v>6443.1</v>
      </c>
      <c r="AE27" s="15" t="s">
        <v>10</v>
      </c>
      <c r="AF27" s="16">
        <v>0</v>
      </c>
      <c r="AG27" s="16" t="s">
        <v>7</v>
      </c>
      <c r="AH27" s="17">
        <v>0</v>
      </c>
      <c r="AJ27" s="17">
        <f t="shared" si="3"/>
        <v>8.4063637589321838E-2</v>
      </c>
      <c r="AK27" s="17">
        <v>7.4169999999999998</v>
      </c>
      <c r="AL27" s="17">
        <v>0.62350000000000005</v>
      </c>
      <c r="AM27" s="17">
        <v>8.1449599999999997E-2</v>
      </c>
      <c r="AY27" s="17">
        <v>0.5</v>
      </c>
      <c r="AZ27" s="17">
        <v>4.4000000000000004</v>
      </c>
      <c r="BA27" s="17">
        <v>36</v>
      </c>
      <c r="BB27" s="17">
        <v>9.5</v>
      </c>
      <c r="BC27" s="17">
        <v>36</v>
      </c>
      <c r="BD27" s="17">
        <v>33</v>
      </c>
      <c r="BE27" s="17">
        <v>0.22</v>
      </c>
      <c r="BG27" s="17">
        <v>-2.6</v>
      </c>
      <c r="BH27" s="17">
        <v>-2.5</v>
      </c>
      <c r="BI27" s="17">
        <v>-2.9</v>
      </c>
    </row>
    <row r="28" spans="1:61" ht="15">
      <c r="A28" s="14" t="s">
        <v>54</v>
      </c>
      <c r="B28" s="20">
        <v>0</v>
      </c>
      <c r="C28" s="29">
        <v>4.46</v>
      </c>
      <c r="D28" s="30">
        <v>6041.75</v>
      </c>
      <c r="E28" s="44">
        <v>0.16492045384201601</v>
      </c>
      <c r="F28" s="32">
        <f t="shared" si="5"/>
        <v>996.4081520000002</v>
      </c>
      <c r="G28" s="16">
        <v>19</v>
      </c>
      <c r="H28" s="16">
        <v>19</v>
      </c>
      <c r="I28" s="16">
        <v>67</v>
      </c>
      <c r="J28" s="29">
        <f t="shared" si="4"/>
        <v>0.55260060362173047</v>
      </c>
      <c r="K28" s="18">
        <v>19.88</v>
      </c>
      <c r="L28" s="36">
        <v>19462</v>
      </c>
      <c r="M28" s="37">
        <v>0.38700000000000001</v>
      </c>
      <c r="N28" s="16">
        <v>-2.8</v>
      </c>
      <c r="O28" s="16">
        <v>0.60699999999999998</v>
      </c>
      <c r="P28" s="16">
        <v>1283.2</v>
      </c>
      <c r="Q28" s="16">
        <v>1227.9000000000001</v>
      </c>
      <c r="R28" s="16">
        <v>0.57099999999999995</v>
      </c>
      <c r="S28" s="16">
        <v>1217.7</v>
      </c>
      <c r="T28" s="16">
        <v>1374.8</v>
      </c>
      <c r="U28" s="16">
        <v>0.874</v>
      </c>
      <c r="V28" s="16">
        <v>4204.5</v>
      </c>
      <c r="W28" s="16">
        <v>4206.6000000000004</v>
      </c>
      <c r="X28" s="16">
        <v>0.88400000000000001</v>
      </c>
      <c r="Y28" s="16">
        <v>4428.3</v>
      </c>
      <c r="Z28" s="16">
        <v>4176.3999999999996</v>
      </c>
      <c r="AA28" s="16">
        <v>7559.9</v>
      </c>
      <c r="AB28" s="16">
        <v>15986.7</v>
      </c>
      <c r="AC28" s="16">
        <f t="shared" si="1"/>
        <v>8383</v>
      </c>
      <c r="AD28" s="16">
        <f t="shared" si="2"/>
        <v>8632.7999999999993</v>
      </c>
      <c r="AE28" s="15" t="s">
        <v>10</v>
      </c>
      <c r="AF28" s="16">
        <v>0</v>
      </c>
      <c r="AG28" s="16" t="s">
        <v>7</v>
      </c>
      <c r="AH28" s="17">
        <v>0</v>
      </c>
      <c r="AJ28" s="17">
        <f t="shared" si="3"/>
        <v>0.17456059204440333</v>
      </c>
      <c r="AK28" s="17">
        <v>10.81</v>
      </c>
      <c r="AL28" s="17">
        <v>1.887</v>
      </c>
      <c r="AM28" s="17">
        <v>0.341248</v>
      </c>
      <c r="AY28" s="17">
        <v>0.6</v>
      </c>
      <c r="AZ28" s="17">
        <v>3.3</v>
      </c>
      <c r="BA28" s="17">
        <v>45</v>
      </c>
      <c r="BB28" s="17">
        <v>9.4</v>
      </c>
      <c r="BC28" s="17">
        <v>64</v>
      </c>
      <c r="BD28" s="17">
        <v>25</v>
      </c>
      <c r="BG28" s="17">
        <v>-2.8</v>
      </c>
      <c r="BH28" s="17">
        <v>-2.8</v>
      </c>
      <c r="BI28" s="17">
        <v>-3.1</v>
      </c>
    </row>
    <row r="29" spans="1:61" ht="15">
      <c r="A29" s="14" t="s">
        <v>55</v>
      </c>
      <c r="B29" s="20">
        <v>0</v>
      </c>
      <c r="C29" s="29">
        <v>6.62</v>
      </c>
      <c r="F29" s="32"/>
      <c r="G29" s="16">
        <v>16</v>
      </c>
      <c r="H29" s="16">
        <v>18</v>
      </c>
      <c r="I29" s="16">
        <v>61</v>
      </c>
      <c r="J29" s="29">
        <f t="shared" si="4"/>
        <v>0.47546269873624136</v>
      </c>
      <c r="K29" s="18">
        <v>24.53</v>
      </c>
      <c r="L29" s="36">
        <v>16330.4</v>
      </c>
      <c r="M29" s="37">
        <v>0.316</v>
      </c>
      <c r="N29" s="16">
        <v>-2.8</v>
      </c>
      <c r="O29" s="16"/>
      <c r="P29" s="16"/>
      <c r="Q29" s="16">
        <v>1557.2</v>
      </c>
      <c r="R29" s="16"/>
      <c r="S29" s="16"/>
      <c r="T29" s="16">
        <v>1722.9</v>
      </c>
      <c r="U29" s="16"/>
      <c r="V29" s="16"/>
      <c r="W29" s="16">
        <v>4206.6000000000004</v>
      </c>
      <c r="Y29" s="16"/>
      <c r="Z29" s="16">
        <v>4176.3999999999996</v>
      </c>
      <c r="AA29" s="16"/>
      <c r="AB29" s="16"/>
      <c r="AC29" s="16">
        <f t="shared" si="1"/>
        <v>8383</v>
      </c>
      <c r="AD29" s="16"/>
      <c r="AE29" s="15" t="s">
        <v>10</v>
      </c>
      <c r="AF29" s="16">
        <v>0</v>
      </c>
      <c r="AG29" s="16" t="s">
        <v>56</v>
      </c>
      <c r="AH29" s="17">
        <v>0</v>
      </c>
      <c r="AJ29" s="17">
        <f t="shared" si="3"/>
        <v>0.85316780821917804</v>
      </c>
      <c r="AK29" s="17">
        <v>11.68</v>
      </c>
      <c r="AL29" s="17">
        <v>9.9649999999999999</v>
      </c>
      <c r="AM29" s="17">
        <v>0.48613600000000001</v>
      </c>
    </row>
    <row r="30" spans="1:61" ht="15">
      <c r="A30" s="14" t="s">
        <v>57</v>
      </c>
      <c r="B30" s="20">
        <v>0</v>
      </c>
      <c r="C30" s="29">
        <v>4.57</v>
      </c>
      <c r="D30" s="30">
        <v>7072.9549999999999</v>
      </c>
      <c r="E30" s="44">
        <v>0.24819274786846518</v>
      </c>
      <c r="F30" s="32">
        <f>(D30*E30)</f>
        <v>1755.4561370000001</v>
      </c>
      <c r="G30" s="16">
        <v>9</v>
      </c>
      <c r="H30" s="16">
        <v>12</v>
      </c>
      <c r="I30" s="16">
        <v>71</v>
      </c>
      <c r="J30" s="29">
        <f t="shared" si="4"/>
        <v>0.47373008849557519</v>
      </c>
      <c r="K30" s="18">
        <v>22.6</v>
      </c>
      <c r="L30" s="36">
        <v>22366.9</v>
      </c>
      <c r="M30" s="37">
        <v>0.42299999999999999</v>
      </c>
      <c r="N30" s="16">
        <v>-2.5</v>
      </c>
      <c r="O30" s="16"/>
      <c r="P30" s="16"/>
      <c r="Q30" s="16">
        <v>1481.8</v>
      </c>
      <c r="R30" s="16"/>
      <c r="S30" s="16"/>
      <c r="T30" s="16">
        <v>1518.7</v>
      </c>
      <c r="U30" s="16"/>
      <c r="V30" s="16"/>
      <c r="W30" s="16">
        <v>3674.4</v>
      </c>
      <c r="X30" s="16"/>
      <c r="Y30" s="16"/>
      <c r="Z30" s="16">
        <v>4031.4</v>
      </c>
      <c r="AA30" s="16"/>
      <c r="AB30" s="16"/>
      <c r="AC30" s="16">
        <f t="shared" si="1"/>
        <v>7705.8</v>
      </c>
      <c r="AD30" s="16"/>
      <c r="AE30" s="15" t="s">
        <v>6</v>
      </c>
      <c r="AF30" s="16">
        <v>3</v>
      </c>
      <c r="AG30" s="16" t="s">
        <v>7</v>
      </c>
      <c r="AH30" s="17">
        <v>0</v>
      </c>
      <c r="AJ30" s="17">
        <f t="shared" si="3"/>
        <v>0.48397626112759645</v>
      </c>
      <c r="AK30" s="17">
        <v>10.11</v>
      </c>
      <c r="AL30" s="17">
        <v>4.8929999999999998</v>
      </c>
      <c r="AM30" s="17">
        <v>0.18636800000000001</v>
      </c>
      <c r="AZ30" s="17">
        <v>3.5</v>
      </c>
      <c r="BA30" s="17">
        <v>102</v>
      </c>
      <c r="BB30" s="17">
        <v>9.4</v>
      </c>
      <c r="BD30" s="17">
        <v>36</v>
      </c>
      <c r="BG30" s="17">
        <v>-2.5</v>
      </c>
      <c r="BI30" s="17">
        <v>-3.4</v>
      </c>
    </row>
    <row r="31" spans="1:61" ht="15">
      <c r="A31" s="14" t="s">
        <v>58</v>
      </c>
      <c r="B31" s="20">
        <v>0</v>
      </c>
      <c r="C31" s="29">
        <v>6.46</v>
      </c>
      <c r="D31" s="17">
        <v>10564.481</v>
      </c>
      <c r="E31" s="31">
        <v>0.17804511589353042</v>
      </c>
      <c r="F31" s="32">
        <f>(D31*E31)</f>
        <v>1880.954244</v>
      </c>
      <c r="G31" s="16">
        <v>23</v>
      </c>
      <c r="H31" s="16">
        <v>24</v>
      </c>
      <c r="I31" s="16">
        <v>67</v>
      </c>
      <c r="J31" s="29">
        <f t="shared" si="4"/>
        <v>0.69509361702127659</v>
      </c>
      <c r="K31" s="18">
        <v>23.5</v>
      </c>
      <c r="L31" s="36">
        <v>19345.7</v>
      </c>
      <c r="M31" s="37">
        <v>0.33700000000000002</v>
      </c>
      <c r="N31" s="16">
        <v>-2.5</v>
      </c>
      <c r="O31" s="16">
        <v>0.63100000000000001</v>
      </c>
      <c r="P31" s="16">
        <v>910</v>
      </c>
      <c r="Q31" s="16">
        <v>1386.4</v>
      </c>
      <c r="R31" s="16">
        <v>0.65800000000000003</v>
      </c>
      <c r="S31" s="16">
        <v>1044.2</v>
      </c>
      <c r="T31" s="16">
        <v>1691.3</v>
      </c>
      <c r="U31" s="16">
        <v>0.97099999999999997</v>
      </c>
      <c r="V31" s="16">
        <v>4686.3999999999996</v>
      </c>
      <c r="W31" s="16">
        <v>6564.9</v>
      </c>
      <c r="X31" s="16">
        <v>0.93600000000000005</v>
      </c>
      <c r="Y31" s="16">
        <v>5094.2</v>
      </c>
      <c r="Z31" s="16">
        <v>6692.1</v>
      </c>
      <c r="AA31" s="16">
        <v>6620.5</v>
      </c>
      <c r="AB31" s="16">
        <v>16885</v>
      </c>
      <c r="AC31" s="16">
        <f t="shared" si="1"/>
        <v>13257</v>
      </c>
      <c r="AD31" s="16">
        <f t="shared" si="2"/>
        <v>9780.5999999999985</v>
      </c>
      <c r="AE31" s="15" t="s">
        <v>6</v>
      </c>
      <c r="AF31" s="16">
        <v>12</v>
      </c>
      <c r="AG31" s="16" t="s">
        <v>59</v>
      </c>
      <c r="AH31" s="17">
        <v>0</v>
      </c>
      <c r="AJ31" s="17">
        <f t="shared" si="3"/>
        <v>0.16987424822307273</v>
      </c>
      <c r="AK31" s="17">
        <v>18.29</v>
      </c>
      <c r="AL31" s="17">
        <v>3.1070000000000002</v>
      </c>
      <c r="AM31" s="17">
        <v>0.10643</v>
      </c>
      <c r="AY31" s="17">
        <v>1</v>
      </c>
      <c r="AZ31" s="17">
        <v>3</v>
      </c>
      <c r="BA31" s="17">
        <v>38.799999999999997</v>
      </c>
      <c r="BB31" s="17">
        <v>9.5</v>
      </c>
      <c r="BD31" s="17">
        <v>35.299999999999997</v>
      </c>
      <c r="BG31" s="17">
        <v>-2.7</v>
      </c>
      <c r="BH31" s="17">
        <v>-1.7</v>
      </c>
      <c r="BI31" s="17">
        <v>-2.5</v>
      </c>
    </row>
    <row r="33" spans="1:33" ht="14">
      <c r="A33" s="45"/>
      <c r="B33" s="22"/>
      <c r="D33" s="25"/>
      <c r="E33" s="44"/>
      <c r="F33" s="25"/>
      <c r="G33" s="25"/>
      <c r="H33" s="25"/>
      <c r="I33" s="25"/>
      <c r="K33" s="25"/>
      <c r="L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4"/>
      <c r="AF33" s="25"/>
      <c r="AG33" s="25"/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Università di Milano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Corbetta</dc:creator>
  <cp:lastModifiedBy>Sabrina Corbetta</cp:lastModifiedBy>
  <dcterms:created xsi:type="dcterms:W3CDTF">2021-02-23T21:18:17Z</dcterms:created>
  <dcterms:modified xsi:type="dcterms:W3CDTF">2021-02-23T21:22:45Z</dcterms:modified>
</cp:coreProperties>
</file>